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<sst xmlns="http://schemas.openxmlformats.org/spreadsheetml/2006/main" count="136" uniqueCount="113">
  <si>
    <t>Zadania inwestycyjne w  2008 r.</t>
  </si>
  <si>
    <t>w złotych</t>
  </si>
  <si>
    <t>Lp.</t>
  </si>
  <si>
    <t>Dział</t>
  </si>
  <si>
    <t>Rozdział</t>
  </si>
  <si>
    <t>Paragraf</t>
  </si>
  <si>
    <t xml:space="preserve">Nzawa / Nazwa zadania inwestycyjnego 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</si>
  <si>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</si>
  <si>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</si>
  <si>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</si>
  <si>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</si>
  <si>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</si>
  <si>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2008 r.</t>
  </si>
  <si>
    <t>2009 r.</t>
  </si>
  <si>
    <t>dochody własne jst</t>
  </si>
  <si>
    <t xml:space="preserve">obligacje, kredyty i pożyczki </t>
  </si>
  <si>
    <t>środki pochodzące z innych źródeł*</t>
  </si>
  <si>
    <t>środki wymienione w art.5 ust.1 pkt 2 i 3 u.f.p.</t>
  </si>
  <si>
    <t>1.</t>
  </si>
  <si>
    <t>Transport i łączność</t>
  </si>
  <si>
    <t>Drogi publiczne gminne</t>
  </si>
  <si>
    <t>01. Projekt budowlano wykonawczy ul. Miedziana i Dzika</t>
  </si>
  <si>
    <t>02. Projekt budowlano wykonawczy ul. Wybickiego</t>
  </si>
  <si>
    <t>03. Projekt budowlano wykonawczy boiska sportowego i zagospodarowania terenu przy ul. Roosevelta</t>
  </si>
  <si>
    <t>04. Projekt budowlano wykonawczy terenu przy ul. II Armii WP</t>
  </si>
  <si>
    <t>05. Projekt budowlano wykonawczy zagospodarowania terenu Park Waszkiewicza, ul. Słoneczna oraz teren byłego amfiteatru ul. Piastowska</t>
  </si>
  <si>
    <t>06. Projekt budowlano - wykonawczy zagospodarowania terenu Pl.B.Chrobrego</t>
  </si>
  <si>
    <t>07. Budowa parkingu przy ul. Królewskiej</t>
  </si>
  <si>
    <t>08.Przebudowa drogi gminnej ul. Orla, Krańcowa i Świerkowa</t>
  </si>
  <si>
    <t>6060</t>
  </si>
  <si>
    <t>Wydatki na zakupy inwestycyjne jednostek budżetowych</t>
  </si>
  <si>
    <t>01. Plac zabaw</t>
  </si>
  <si>
    <t>2.</t>
  </si>
  <si>
    <t>700</t>
  </si>
  <si>
    <t>Gospodarka mieszkaniowa</t>
  </si>
  <si>
    <t>70005</t>
  </si>
  <si>
    <t>Gospodarka gruntami i nieruchomościami</t>
  </si>
  <si>
    <t>6050</t>
  </si>
  <si>
    <t>Wydatki inwestycyjne jednostek budżetowych</t>
  </si>
  <si>
    <t>01. Wykonanie projektu oraz termomodernizacja budynku przy ul. Gdańska 17</t>
  </si>
  <si>
    <t>02. Projekt budowlano wykonawczy elewacji budynków - deptak ul. Śląska</t>
  </si>
  <si>
    <t>3.</t>
  </si>
  <si>
    <t>750</t>
  </si>
  <si>
    <t>Administracja publiczna</t>
  </si>
  <si>
    <t>75023</t>
  </si>
  <si>
    <t>Urzędy gmin (miast i miast na prawach powiatu)</t>
  </si>
  <si>
    <t>01. Termomodernizacja budynku Urzędu Miejskiego</t>
  </si>
  <si>
    <t>01. Zakup sprzętu komputerowego i oprogramowania</t>
  </si>
  <si>
    <t>4.</t>
  </si>
  <si>
    <t>754</t>
  </si>
  <si>
    <t>Bezpieczeństwo publiczne i ochrona przeciwpożarowa</t>
  </si>
  <si>
    <t>75495</t>
  </si>
  <si>
    <t>Pozostała działalność</t>
  </si>
  <si>
    <t>01. Projekt monitoringu miasta</t>
  </si>
  <si>
    <t>5.</t>
  </si>
  <si>
    <t>801</t>
  </si>
  <si>
    <t>Oświata i wychowanie</t>
  </si>
  <si>
    <t>Szkoły podstawowe</t>
  </si>
  <si>
    <t>01. Budowa boiska wielofunkcyjnego przy ul. Kresowej</t>
  </si>
  <si>
    <t>6.</t>
  </si>
  <si>
    <t>900</t>
  </si>
  <si>
    <t>Gospodarka komunalna i ochrona środowiska</t>
  </si>
  <si>
    <t>90001</t>
  </si>
  <si>
    <t>Gospodarka ściekowa i ochrona wód</t>
  </si>
  <si>
    <t>01.Budowa sieci kanalizacyjnej ul. Buczka i Fornalskiej oraz sieci wodociągowej ul. Buczka, Fornalskiej i Cmentarnej</t>
  </si>
  <si>
    <t>02. Projekt sieci wodno - kanalizacyjnej ul. Legnicka</t>
  </si>
  <si>
    <t>03. Projekt sieci wodno - kanalizacyjnej ul. Śląska</t>
  </si>
  <si>
    <t>04. Projekt sieci wodociągowej ul. Cmentarna</t>
  </si>
  <si>
    <t>05. Projekt sieci wodociągowej ul. Kujawska</t>
  </si>
  <si>
    <t>06. Uzbrojenie w siec wodno - kanalizacyjną terenów przy ul. Miodowej</t>
  </si>
  <si>
    <t>90015</t>
  </si>
  <si>
    <t>Oświetlenie ulic, placów i dróg</t>
  </si>
  <si>
    <t>01. Budowa oświetlenia drogowego ul. Dzika</t>
  </si>
  <si>
    <t>7.</t>
  </si>
  <si>
    <t>Kultura fizyczna i sport</t>
  </si>
  <si>
    <t>92604</t>
  </si>
  <si>
    <t>Instytucje kultury fizycznej</t>
  </si>
  <si>
    <t>01. Projekty wykonania studni głębinowej przy stadionie miejskim oraz krytej pływalni</t>
  </si>
  <si>
    <t>Ogółem</t>
  </si>
  <si>
    <t>x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</si>
  <si>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</si>
  <si>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</si>
  <si>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</si>
  <si>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>90004</t>
  </si>
  <si>
    <t>Utrzymanie zieleni w miastach i gminach</t>
  </si>
  <si>
    <t>01. Dokumentacja techniczna dotycząca zagospodarowania Wyspy Teatralnej</t>
  </si>
  <si>
    <t>09. Dokumentacja projektowa zagospodarowania terenu Roosevelta 1-3</t>
  </si>
  <si>
    <t>10. Aktualizacja dokumentacji projektowej ciągu pieszo-rowerowego od baszty ul. 3- go Maja do granicy państwa w Gubinie</t>
  </si>
  <si>
    <t>03. Dokumentacja projektowa budowy budynków socjalnych</t>
  </si>
  <si>
    <t>02. Dokumentacja projektowa oświetlenia terenu boiska przy Szkole Podstawowej Nr 3 w Gubinie</t>
  </si>
  <si>
    <t>Licea ogólnokształcące</t>
  </si>
  <si>
    <t>01.Renowacja głównych drzwi wejściowych do budynku ZSO w Gubinie</t>
  </si>
  <si>
    <t>07. Dokumentacja projektowa budowy sieci wodociągowej i kanalizacyjnej przy ul. Roosevelta w Gubinie</t>
  </si>
  <si>
    <t>6058</t>
  </si>
  <si>
    <t>6059</t>
  </si>
  <si>
    <t xml:space="preserve">6210 </t>
  </si>
  <si>
    <t>01. Budowa parkingu przy ul. Królewskiej</t>
  </si>
  <si>
    <t>02. Przebudowa drogi gminnej ul. Orla, Krańcowa i Świerkowa</t>
  </si>
  <si>
    <t>70004</t>
  </si>
  <si>
    <t>6210</t>
  </si>
  <si>
    <t xml:space="preserve">Dotacje celowe z budżetu na finansowanie lub dofinansowanie  kosztów realizacji inwestycji i zakupów inwestycyjnych zakładów budżetowych </t>
  </si>
  <si>
    <t>Różne jednostki obsługi gospodarki mieszkaniowej</t>
  </si>
  <si>
    <t>03. Budowa boiska piłkarskiego przy ul. Racławickiej w gubinie</t>
  </si>
  <si>
    <t>92695</t>
  </si>
  <si>
    <t>11. Aktualizacja dokumentacji projektowej przebudowy dróg gminnych na os. Komorów w Gubinie</t>
  </si>
  <si>
    <t>1. Budowa ciągi pieszo-rowerowego od przejścia granicznego do baszty przy ul. 3 - go Maja w Gubinie</t>
  </si>
  <si>
    <t xml:space="preserve">1. Budowa ciągi pieszo-rowerowego od przejścia granicznego do baszty przy ul. 3 - go Maja w Gubinie </t>
  </si>
  <si>
    <t>01. Zakup równiarki drogowej i zagęszczarki rewersyjnej</t>
  </si>
  <si>
    <t>02. Dokumentacja projektowa budowy boisk sportowych wraz z zapleczem sanitarnym do programu moje boisko Orlik 2012</t>
  </si>
  <si>
    <t>Załącznik nr 1</t>
  </si>
  <si>
    <t>01. Dokumentacja projektowa oświetlenia terenu sportowo-rekreacyjnego przy ul. Miodowej w Gubinie</t>
  </si>
  <si>
    <t xml:space="preserve">do uchwały nr XIX/250/2008 Rady Miejskiej w Gubinie </t>
  </si>
  <si>
    <t>z dnia  28 maja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</si>
</sst>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/>
    </xf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5" fillId="0" borderId="3" xfId="0" applyNumberFormat="1" applyFont="1" applyBorder="1" applyAlignment="1">
      <alignment/>
    </xf>
    <xf numFmtId="49" fontId="5" fillId="0" borderId="2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4" fontId="4" fillId="2" borderId="2" xfId="0" applyNumberFormat="1" applyFont="1" applyFill="1" applyBorder="1" applyAlignment="1">
      <alignment/>
    </xf>
    <xf numFmtId="0" fontId="4" fillId="2" borderId="2" xfId="0" applyFont="1" applyFill="1" applyBorder="1" applyAlignment="1">
      <alignment wrapText="1"/>
    </xf>
    <xf numFmtId="4" fontId="5" fillId="2" borderId="2" xfId="0" applyNumberFormat="1" applyFont="1" applyFill="1" applyBorder="1" applyAlignment="1">
      <alignment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5" fillId="0" borderId="3" xfId="0" applyFont="1" applyFill="1" applyBorder="1" applyAlignment="1">
      <alignment wrapText="1"/>
    </xf>
    <xf numFmtId="4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Fill="1" applyBorder="1" applyAlignment="1">
      <alignment wrapText="1"/>
    </xf>
    <xf numFmtId="3" fontId="7" fillId="0" borderId="2" xfId="0" applyNumberFormat="1" applyFont="1" applyBorder="1" applyAlignment="1">
      <alignment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wrapText="1"/>
    </xf>
    <xf numFmtId="4" fontId="5" fillId="3" borderId="2" xfId="0" applyNumberFormat="1" applyFont="1" applyFill="1" applyBorder="1" applyAlignment="1">
      <alignment/>
    </xf>
    <xf numFmtId="4" fontId="6" fillId="3" borderId="2" xfId="0" applyNumberFormat="1" applyFont="1" applyFill="1" applyBorder="1" applyAlignment="1">
      <alignment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wrapText="1"/>
    </xf>
    <xf numFmtId="4" fontId="5" fillId="3" borderId="2" xfId="0" applyNumberFormat="1" applyFont="1" applyFill="1" applyBorder="1" applyAlignment="1">
      <alignment/>
    </xf>
    <xf numFmtId="0" fontId="6" fillId="3" borderId="2" xfId="0" applyFont="1" applyFill="1" applyBorder="1" applyAlignment="1">
      <alignment/>
    </xf>
    <xf numFmtId="49" fontId="6" fillId="3" borderId="2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5" fillId="3" borderId="3" xfId="0" applyFont="1" applyFill="1" applyBorder="1" applyAlignment="1">
      <alignment wrapText="1"/>
    </xf>
    <xf numFmtId="4" fontId="5" fillId="3" borderId="3" xfId="0" applyNumberFormat="1" applyFont="1" applyFill="1" applyBorder="1" applyAlignment="1">
      <alignment/>
    </xf>
    <xf numFmtId="4" fontId="5" fillId="3" borderId="3" xfId="0" applyNumberFormat="1" applyFont="1" applyFill="1" applyBorder="1" applyAlignment="1">
      <alignment/>
    </xf>
    <xf numFmtId="4" fontId="4" fillId="4" borderId="7" xfId="0" applyNumberFormat="1" applyFont="1" applyFill="1" applyBorder="1" applyAlignment="1">
      <alignment/>
    </xf>
    <xf numFmtId="4" fontId="4" fillId="4" borderId="7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49" fontId="5" fillId="5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wrapText="1"/>
    </xf>
    <xf numFmtId="4" fontId="5" fillId="5" borderId="3" xfId="0" applyNumberFormat="1" applyFont="1" applyFill="1" applyBorder="1" applyAlignment="1">
      <alignment/>
    </xf>
    <xf numFmtId="0" fontId="0" fillId="5" borderId="3" xfId="0" applyFill="1" applyBorder="1" applyAlignment="1">
      <alignment/>
    </xf>
    <xf numFmtId="4" fontId="5" fillId="5" borderId="3" xfId="0" applyNumberFormat="1" applyFont="1" applyFill="1" applyBorder="1" applyAlignment="1">
      <alignment/>
    </xf>
    <xf numFmtId="4" fontId="5" fillId="5" borderId="2" xfId="0" applyNumberFormat="1" applyFont="1" applyFill="1" applyBorder="1" applyAlignment="1">
      <alignment/>
    </xf>
    <xf numFmtId="4" fontId="5" fillId="5" borderId="2" xfId="0" applyNumberFormat="1" applyFont="1" applyFill="1" applyBorder="1" applyAlignment="1">
      <alignment/>
    </xf>
    <xf numFmtId="4" fontId="6" fillId="5" borderId="2" xfId="0" applyNumberFormat="1" applyFont="1" applyFill="1" applyBorder="1" applyAlignment="1">
      <alignment/>
    </xf>
    <xf numFmtId="0" fontId="5" fillId="5" borderId="2" xfId="0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5" fillId="0" borderId="1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3"/>
  <sheetViews>
    <sheetView tabSelected="1" workbookViewId="0" topLeftCell="A82">
      <selection activeCell="A6" sqref="A6:N6"/>
    </sheetView>
  </sheetViews>
  <sheetFormatPr defaultColWidth="9.140625" defaultRowHeight="12.75"/>
  <cols>
    <col min="1" max="1" width="3.140625" style="0" customWidth="1"/>
    <col min="2" max="2" width="6.00390625" style="0" customWidth="1"/>
    <col min="3" max="3" width="6.57421875" style="0" customWidth="1"/>
    <col min="4" max="4" width="7.00390625" style="0" customWidth="1"/>
    <col min="5" max="5" width="27.57421875" style="0" customWidth="1"/>
    <col min="6" max="6" width="10.140625" style="0" customWidth="1"/>
    <col min="7" max="8" width="10.00390625" style="0" customWidth="1"/>
    <col min="9" max="9" width="10.57421875" style="0" bestFit="1" customWidth="1"/>
    <col min="12" max="12" width="5.7109375" style="0" customWidth="1"/>
    <col min="13" max="13" width="5.8515625" style="0" customWidth="1"/>
    <col min="14" max="14" width="10.57421875" style="0" customWidth="1"/>
  </cols>
  <sheetData>
    <row r="2" spans="13:14" ht="12.75">
      <c r="M2" s="83" t="s">
        <v>109</v>
      </c>
      <c r="N2" s="83"/>
    </row>
    <row r="3" spans="9:14" ht="12.75">
      <c r="I3" s="83" t="s">
        <v>111</v>
      </c>
      <c r="J3" s="83"/>
      <c r="K3" s="83"/>
      <c r="L3" s="83"/>
      <c r="M3" s="83"/>
      <c r="N3" s="83"/>
    </row>
    <row r="4" spans="11:14" ht="12.75">
      <c r="K4" s="83" t="s">
        <v>112</v>
      </c>
      <c r="L4" s="83"/>
      <c r="M4" s="83"/>
      <c r="N4" s="83"/>
    </row>
    <row r="6" spans="1:14" ht="12.75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8" ht="13.5" thickBot="1">
      <c r="N8" s="1" t="s">
        <v>1</v>
      </c>
    </row>
    <row r="9" spans="1:14" ht="12.75">
      <c r="A9" s="77" t="s">
        <v>2</v>
      </c>
      <c r="B9" s="80" t="s">
        <v>3</v>
      </c>
      <c r="C9" s="80" t="s">
        <v>4</v>
      </c>
      <c r="D9" s="80" t="s">
        <v>5</v>
      </c>
      <c r="E9" s="74" t="s">
        <v>6</v>
      </c>
      <c r="F9" s="74" t="s">
        <v>7</v>
      </c>
      <c r="G9" s="80" t="s">
        <v>8</v>
      </c>
      <c r="H9" s="80"/>
      <c r="I9" s="80"/>
      <c r="J9" s="80"/>
      <c r="K9" s="80"/>
      <c r="L9" s="80"/>
      <c r="M9" s="80"/>
      <c r="N9" s="85" t="s">
        <v>9</v>
      </c>
    </row>
    <row r="10" spans="1:14" ht="12.75">
      <c r="A10" s="78"/>
      <c r="B10" s="81"/>
      <c r="C10" s="81"/>
      <c r="D10" s="81"/>
      <c r="E10" s="75"/>
      <c r="F10" s="75"/>
      <c r="G10" s="75" t="s">
        <v>10</v>
      </c>
      <c r="H10" s="81" t="s">
        <v>11</v>
      </c>
      <c r="I10" s="81"/>
      <c r="J10" s="81"/>
      <c r="K10" s="81"/>
      <c r="L10" s="87" t="s">
        <v>12</v>
      </c>
      <c r="M10" s="87" t="s">
        <v>13</v>
      </c>
      <c r="N10" s="73"/>
    </row>
    <row r="11" spans="1:14" ht="46.5" thickBot="1">
      <c r="A11" s="79"/>
      <c r="B11" s="82"/>
      <c r="C11" s="82"/>
      <c r="D11" s="82"/>
      <c r="E11" s="76"/>
      <c r="F11" s="76"/>
      <c r="G11" s="76"/>
      <c r="H11" s="2" t="s">
        <v>14</v>
      </c>
      <c r="I11" s="2" t="s">
        <v>15</v>
      </c>
      <c r="J11" s="2" t="s">
        <v>16</v>
      </c>
      <c r="K11" s="2" t="s">
        <v>17</v>
      </c>
      <c r="L11" s="88"/>
      <c r="M11" s="88"/>
      <c r="N11" s="86"/>
    </row>
    <row r="12" spans="1:14" ht="12.75">
      <c r="A12" s="15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7">
        <v>14</v>
      </c>
    </row>
    <row r="13" spans="1:14" ht="15.75" customHeight="1">
      <c r="A13" s="19" t="s">
        <v>18</v>
      </c>
      <c r="B13" s="20">
        <v>600</v>
      </c>
      <c r="C13" s="21"/>
      <c r="D13" s="20"/>
      <c r="E13" s="22" t="s">
        <v>19</v>
      </c>
      <c r="F13" s="23">
        <f>F14</f>
        <v>1829000</v>
      </c>
      <c r="G13" s="23">
        <f>G14</f>
        <v>1829000</v>
      </c>
      <c r="H13" s="23">
        <f>H14</f>
        <v>1329000</v>
      </c>
      <c r="I13" s="23">
        <f>I14</f>
        <v>500000</v>
      </c>
      <c r="J13" s="23"/>
      <c r="K13" s="23"/>
      <c r="L13" s="23"/>
      <c r="M13" s="23"/>
      <c r="N13" s="23"/>
    </row>
    <row r="14" spans="1:14" ht="15.75" customHeight="1">
      <c r="A14" s="90"/>
      <c r="B14" s="89"/>
      <c r="C14" s="38">
        <v>60016</v>
      </c>
      <c r="D14" s="38"/>
      <c r="E14" s="39" t="s">
        <v>20</v>
      </c>
      <c r="F14" s="40">
        <f>G14+L14+M14</f>
        <v>1829000</v>
      </c>
      <c r="G14" s="40">
        <f>G15+G27+G29+G31+G33</f>
        <v>1829000</v>
      </c>
      <c r="H14" s="41">
        <f>H15+H27+H29+H31+H33</f>
        <v>1329000</v>
      </c>
      <c r="I14" s="41">
        <f>I15+I27+I29+I31+I33</f>
        <v>500000</v>
      </c>
      <c r="J14" s="41"/>
      <c r="K14" s="41"/>
      <c r="L14" s="41"/>
      <c r="M14" s="41"/>
      <c r="N14" s="41"/>
    </row>
    <row r="15" spans="1:14" ht="22.5">
      <c r="A15" s="90"/>
      <c r="B15" s="89"/>
      <c r="C15" s="89"/>
      <c r="D15" s="70">
        <v>6050</v>
      </c>
      <c r="E15" s="61" t="s">
        <v>38</v>
      </c>
      <c r="F15" s="65">
        <f>F16+F17+F18+F19+F20+F21+F22+F23</f>
        <v>225000</v>
      </c>
      <c r="G15" s="65">
        <f>G16+G17+G18+G19+G20+G21+G22+G23+G24+G25+G26</f>
        <v>255000</v>
      </c>
      <c r="H15" s="65">
        <f>H16+H17+H18+H19+H20+H21+H22+H23+H24+H25+H26</f>
        <v>255000</v>
      </c>
      <c r="I15" s="65"/>
      <c r="J15" s="65"/>
      <c r="K15" s="65"/>
      <c r="L15" s="65"/>
      <c r="M15" s="65"/>
      <c r="N15" s="65"/>
    </row>
    <row r="16" spans="1:14" ht="22.5">
      <c r="A16" s="90"/>
      <c r="B16" s="89"/>
      <c r="C16" s="89"/>
      <c r="D16" s="89"/>
      <c r="E16" s="6" t="s">
        <v>21</v>
      </c>
      <c r="F16" s="7">
        <v>30000</v>
      </c>
      <c r="G16" s="7">
        <f>F16</f>
        <v>30000</v>
      </c>
      <c r="H16" s="7">
        <f>G16</f>
        <v>30000</v>
      </c>
      <c r="I16" s="7"/>
      <c r="J16" s="7"/>
      <c r="K16" s="7"/>
      <c r="L16" s="7"/>
      <c r="M16" s="7"/>
      <c r="N16" s="7"/>
    </row>
    <row r="17" spans="1:14" ht="22.5">
      <c r="A17" s="90"/>
      <c r="B17" s="89"/>
      <c r="C17" s="89"/>
      <c r="D17" s="89"/>
      <c r="E17" s="6" t="s">
        <v>22</v>
      </c>
      <c r="F17" s="7">
        <v>15000</v>
      </c>
      <c r="G17" s="7">
        <v>15000</v>
      </c>
      <c r="H17" s="7">
        <v>15000</v>
      </c>
      <c r="I17" s="7"/>
      <c r="J17" s="7"/>
      <c r="K17" s="7"/>
      <c r="L17" s="7"/>
      <c r="M17" s="7"/>
      <c r="N17" s="7"/>
    </row>
    <row r="18" spans="1:14" ht="45" customHeight="1">
      <c r="A18" s="90"/>
      <c r="B18" s="89"/>
      <c r="C18" s="89"/>
      <c r="D18" s="89"/>
      <c r="E18" s="6" t="s">
        <v>23</v>
      </c>
      <c r="F18" s="7">
        <v>15000</v>
      </c>
      <c r="G18" s="7">
        <f aca="true" t="shared" si="0" ref="G18:H21">F18</f>
        <v>15000</v>
      </c>
      <c r="H18" s="7">
        <f t="shared" si="0"/>
        <v>15000</v>
      </c>
      <c r="I18" s="7"/>
      <c r="J18" s="7"/>
      <c r="K18" s="7"/>
      <c r="L18" s="7"/>
      <c r="M18" s="7"/>
      <c r="N18" s="7"/>
    </row>
    <row r="19" spans="1:14" ht="22.5">
      <c r="A19" s="90"/>
      <c r="B19" s="89"/>
      <c r="C19" s="89"/>
      <c r="D19" s="89"/>
      <c r="E19" s="6" t="s">
        <v>24</v>
      </c>
      <c r="F19" s="7">
        <v>45000</v>
      </c>
      <c r="G19" s="7">
        <f t="shared" si="0"/>
        <v>45000</v>
      </c>
      <c r="H19" s="7">
        <f t="shared" si="0"/>
        <v>45000</v>
      </c>
      <c r="I19" s="7"/>
      <c r="J19" s="7"/>
      <c r="K19" s="7"/>
      <c r="L19" s="7"/>
      <c r="M19" s="7"/>
      <c r="N19" s="7"/>
    </row>
    <row r="20" spans="1:14" ht="47.25" customHeight="1">
      <c r="A20" s="90"/>
      <c r="B20" s="89"/>
      <c r="C20" s="89"/>
      <c r="D20" s="89"/>
      <c r="E20" s="6" t="s">
        <v>25</v>
      </c>
      <c r="F20" s="7">
        <v>30000</v>
      </c>
      <c r="G20" s="7">
        <f t="shared" si="0"/>
        <v>30000</v>
      </c>
      <c r="H20" s="7">
        <f t="shared" si="0"/>
        <v>30000</v>
      </c>
      <c r="I20" s="7"/>
      <c r="J20" s="7"/>
      <c r="K20" s="7"/>
      <c r="L20" s="7"/>
      <c r="M20" s="7"/>
      <c r="N20" s="7"/>
    </row>
    <row r="21" spans="1:14" ht="33.75">
      <c r="A21" s="90"/>
      <c r="B21" s="89"/>
      <c r="C21" s="89"/>
      <c r="D21" s="89"/>
      <c r="E21" s="6" t="s">
        <v>26</v>
      </c>
      <c r="F21" s="7">
        <v>20000</v>
      </c>
      <c r="G21" s="7">
        <f t="shared" si="0"/>
        <v>20000</v>
      </c>
      <c r="H21" s="7">
        <f t="shared" si="0"/>
        <v>20000</v>
      </c>
      <c r="I21" s="7"/>
      <c r="J21" s="7"/>
      <c r="K21" s="7"/>
      <c r="L21" s="7"/>
      <c r="M21" s="7"/>
      <c r="N21" s="7"/>
    </row>
    <row r="22" spans="1:14" ht="22.5">
      <c r="A22" s="90"/>
      <c r="B22" s="89"/>
      <c r="C22" s="89"/>
      <c r="D22" s="89"/>
      <c r="E22" s="6" t="s">
        <v>27</v>
      </c>
      <c r="F22" s="7">
        <f aca="true" t="shared" si="1" ref="F22:F30">G22+L22+M22</f>
        <v>20000</v>
      </c>
      <c r="G22" s="7">
        <f aca="true" t="shared" si="2" ref="G22:G30">SUM(H22:K22)</f>
        <v>20000</v>
      </c>
      <c r="H22" s="7">
        <v>20000</v>
      </c>
      <c r="I22" s="7"/>
      <c r="J22" s="7"/>
      <c r="K22" s="7"/>
      <c r="L22" s="7"/>
      <c r="M22" s="7"/>
      <c r="N22" s="7"/>
    </row>
    <row r="23" spans="1:14" ht="22.5">
      <c r="A23" s="90"/>
      <c r="B23" s="89"/>
      <c r="C23" s="89"/>
      <c r="D23" s="89"/>
      <c r="E23" s="6" t="s">
        <v>28</v>
      </c>
      <c r="F23" s="7">
        <f t="shared" si="1"/>
        <v>50000</v>
      </c>
      <c r="G23" s="7">
        <f t="shared" si="2"/>
        <v>50000</v>
      </c>
      <c r="H23" s="7">
        <v>50000</v>
      </c>
      <c r="I23" s="7"/>
      <c r="J23" s="7"/>
      <c r="K23" s="7"/>
      <c r="L23" s="7"/>
      <c r="M23" s="7"/>
      <c r="N23" s="7"/>
    </row>
    <row r="24" spans="1:14" ht="33.75">
      <c r="A24" s="90"/>
      <c r="B24" s="89"/>
      <c r="C24" s="89"/>
      <c r="D24" s="89"/>
      <c r="E24" s="6" t="s">
        <v>86</v>
      </c>
      <c r="F24" s="7">
        <f t="shared" si="1"/>
        <v>10000</v>
      </c>
      <c r="G24" s="7">
        <f t="shared" si="2"/>
        <v>10000</v>
      </c>
      <c r="H24" s="7">
        <v>10000</v>
      </c>
      <c r="I24" s="7"/>
      <c r="J24" s="7"/>
      <c r="K24" s="7"/>
      <c r="L24" s="7"/>
      <c r="M24" s="7"/>
      <c r="N24" s="7"/>
    </row>
    <row r="25" spans="1:14" ht="45">
      <c r="A25" s="90"/>
      <c r="B25" s="89"/>
      <c r="C25" s="89"/>
      <c r="D25" s="89"/>
      <c r="E25" s="6" t="s">
        <v>87</v>
      </c>
      <c r="F25" s="7">
        <f t="shared" si="1"/>
        <v>10000</v>
      </c>
      <c r="G25" s="7">
        <f t="shared" si="2"/>
        <v>10000</v>
      </c>
      <c r="H25" s="7">
        <v>10000</v>
      </c>
      <c r="I25" s="7"/>
      <c r="J25" s="7"/>
      <c r="K25" s="7"/>
      <c r="L25" s="7"/>
      <c r="M25" s="7"/>
      <c r="N25" s="7"/>
    </row>
    <row r="26" spans="1:14" ht="33.75">
      <c r="A26" s="90"/>
      <c r="B26" s="89"/>
      <c r="C26" s="89"/>
      <c r="D26" s="89"/>
      <c r="E26" s="6" t="s">
        <v>104</v>
      </c>
      <c r="F26" s="7">
        <f t="shared" si="1"/>
        <v>10000</v>
      </c>
      <c r="G26" s="7">
        <f t="shared" si="2"/>
        <v>10000</v>
      </c>
      <c r="H26" s="7">
        <v>10000</v>
      </c>
      <c r="I26" s="7"/>
      <c r="J26" s="7"/>
      <c r="K26" s="7"/>
      <c r="L26" s="7"/>
      <c r="M26" s="7"/>
      <c r="N26" s="7"/>
    </row>
    <row r="27" spans="1:14" ht="22.5">
      <c r="A27" s="90"/>
      <c r="B27" s="89"/>
      <c r="C27" s="89"/>
      <c r="D27" s="70" t="s">
        <v>93</v>
      </c>
      <c r="E27" s="61" t="s">
        <v>38</v>
      </c>
      <c r="F27" s="65">
        <f t="shared" si="1"/>
        <v>680000</v>
      </c>
      <c r="G27" s="65">
        <f t="shared" si="2"/>
        <v>680000</v>
      </c>
      <c r="H27" s="65">
        <f>H28</f>
        <v>680000</v>
      </c>
      <c r="I27" s="65"/>
      <c r="J27" s="65"/>
      <c r="K27" s="65"/>
      <c r="L27" s="65"/>
      <c r="M27" s="65"/>
      <c r="N27" s="65"/>
    </row>
    <row r="28" spans="1:14" ht="33.75">
      <c r="A28" s="90"/>
      <c r="B28" s="89"/>
      <c r="C28" s="89"/>
      <c r="D28" s="3"/>
      <c r="E28" s="6" t="s">
        <v>105</v>
      </c>
      <c r="F28" s="7">
        <f t="shared" si="1"/>
        <v>680000</v>
      </c>
      <c r="G28" s="7">
        <f t="shared" si="2"/>
        <v>680000</v>
      </c>
      <c r="H28" s="7">
        <v>680000</v>
      </c>
      <c r="I28" s="7"/>
      <c r="J28" s="7"/>
      <c r="K28" s="7"/>
      <c r="L28" s="7"/>
      <c r="M28" s="7"/>
      <c r="N28" s="7"/>
    </row>
    <row r="29" spans="1:14" ht="22.5">
      <c r="A29" s="90"/>
      <c r="B29" s="89"/>
      <c r="C29" s="89"/>
      <c r="D29" s="70" t="s">
        <v>94</v>
      </c>
      <c r="E29" s="61" t="s">
        <v>38</v>
      </c>
      <c r="F29" s="65">
        <f t="shared" si="1"/>
        <v>120000</v>
      </c>
      <c r="G29" s="65">
        <f t="shared" si="2"/>
        <v>120000</v>
      </c>
      <c r="H29" s="65">
        <f>H30</f>
        <v>120000</v>
      </c>
      <c r="I29" s="65"/>
      <c r="J29" s="65"/>
      <c r="K29" s="65"/>
      <c r="L29" s="65"/>
      <c r="M29" s="65"/>
      <c r="N29" s="65"/>
    </row>
    <row r="30" spans="1:14" ht="33.75">
      <c r="A30" s="90"/>
      <c r="B30" s="89"/>
      <c r="C30" s="89"/>
      <c r="D30" s="3"/>
      <c r="E30" s="6" t="s">
        <v>106</v>
      </c>
      <c r="F30" s="7">
        <f t="shared" si="1"/>
        <v>120000</v>
      </c>
      <c r="G30" s="7">
        <f t="shared" si="2"/>
        <v>120000</v>
      </c>
      <c r="H30" s="7">
        <v>120000</v>
      </c>
      <c r="I30" s="7"/>
      <c r="J30" s="7"/>
      <c r="K30" s="7"/>
      <c r="L30" s="7"/>
      <c r="M30" s="7"/>
      <c r="N30" s="7"/>
    </row>
    <row r="31" spans="1:14" ht="22.5">
      <c r="A31" s="90"/>
      <c r="B31" s="89"/>
      <c r="C31" s="89"/>
      <c r="D31" s="70" t="s">
        <v>29</v>
      </c>
      <c r="E31" s="61" t="s">
        <v>30</v>
      </c>
      <c r="F31" s="65">
        <f>F32</f>
        <v>24000</v>
      </c>
      <c r="G31" s="65">
        <f>G32</f>
        <v>24000</v>
      </c>
      <c r="H31" s="65">
        <f>G31</f>
        <v>24000</v>
      </c>
      <c r="I31" s="65"/>
      <c r="J31" s="65"/>
      <c r="K31" s="65"/>
      <c r="L31" s="65"/>
      <c r="M31" s="65"/>
      <c r="N31" s="65"/>
    </row>
    <row r="32" spans="1:14" ht="12.75">
      <c r="A32" s="90"/>
      <c r="B32" s="89"/>
      <c r="C32" s="89"/>
      <c r="D32" s="3"/>
      <c r="E32" s="6" t="s">
        <v>31</v>
      </c>
      <c r="F32" s="7">
        <v>24000</v>
      </c>
      <c r="G32" s="7">
        <f>F32</f>
        <v>24000</v>
      </c>
      <c r="H32" s="7">
        <f>G32</f>
        <v>24000</v>
      </c>
      <c r="I32" s="7"/>
      <c r="J32" s="7"/>
      <c r="K32" s="7"/>
      <c r="L32" s="7"/>
      <c r="M32" s="7"/>
      <c r="N32" s="7"/>
    </row>
    <row r="33" spans="1:14" ht="56.25">
      <c r="A33" s="90"/>
      <c r="B33" s="89"/>
      <c r="C33" s="89"/>
      <c r="D33" s="70" t="s">
        <v>95</v>
      </c>
      <c r="E33" s="61" t="s">
        <v>100</v>
      </c>
      <c r="F33" s="65">
        <f aca="true" t="shared" si="3" ref="F33:F40">G33+L33+M33</f>
        <v>750000</v>
      </c>
      <c r="G33" s="65">
        <f aca="true" t="shared" si="4" ref="G33:G39">SUM(H33:K33)</f>
        <v>750000</v>
      </c>
      <c r="H33" s="72">
        <f>H34+H35</f>
        <v>250000</v>
      </c>
      <c r="I33" s="65">
        <f>I35</f>
        <v>500000</v>
      </c>
      <c r="J33" s="65"/>
      <c r="K33" s="65"/>
      <c r="L33" s="65"/>
      <c r="M33" s="65"/>
      <c r="N33" s="65"/>
    </row>
    <row r="34" spans="1:14" ht="22.5">
      <c r="A34" s="90"/>
      <c r="B34" s="89"/>
      <c r="C34" s="89"/>
      <c r="D34" s="91"/>
      <c r="E34" s="6" t="s">
        <v>96</v>
      </c>
      <c r="F34" s="7">
        <f t="shared" si="3"/>
        <v>100000</v>
      </c>
      <c r="G34" s="7">
        <f t="shared" si="4"/>
        <v>100000</v>
      </c>
      <c r="H34" s="32">
        <v>100000</v>
      </c>
      <c r="I34" s="7"/>
      <c r="J34" s="7"/>
      <c r="K34" s="7"/>
      <c r="L34" s="7"/>
      <c r="M34" s="7"/>
      <c r="N34" s="7"/>
    </row>
    <row r="35" spans="1:14" ht="22.5">
      <c r="A35" s="90"/>
      <c r="B35" s="89"/>
      <c r="C35" s="89"/>
      <c r="D35" s="92"/>
      <c r="E35" s="33" t="s">
        <v>97</v>
      </c>
      <c r="F35" s="7">
        <f t="shared" si="3"/>
        <v>650000</v>
      </c>
      <c r="G35" s="7">
        <f t="shared" si="4"/>
        <v>650000</v>
      </c>
      <c r="H35" s="34">
        <v>150000</v>
      </c>
      <c r="I35" s="7">
        <v>500000</v>
      </c>
      <c r="J35" s="7"/>
      <c r="K35" s="7"/>
      <c r="L35" s="7"/>
      <c r="M35" s="7"/>
      <c r="N35" s="7"/>
    </row>
    <row r="36" spans="1:14" ht="16.5" customHeight="1">
      <c r="A36" s="19" t="s">
        <v>32</v>
      </c>
      <c r="B36" s="20" t="s">
        <v>33</v>
      </c>
      <c r="C36" s="20"/>
      <c r="D36" s="20"/>
      <c r="E36" s="24" t="s">
        <v>34</v>
      </c>
      <c r="F36" s="23">
        <f t="shared" si="3"/>
        <v>770870</v>
      </c>
      <c r="G36" s="23">
        <f t="shared" si="4"/>
        <v>770870</v>
      </c>
      <c r="H36" s="23">
        <f>H37+H40</f>
        <v>290870</v>
      </c>
      <c r="I36" s="23">
        <f>I40</f>
        <v>480000</v>
      </c>
      <c r="J36" s="25"/>
      <c r="K36" s="25"/>
      <c r="L36" s="25"/>
      <c r="M36" s="25"/>
      <c r="N36" s="25"/>
    </row>
    <row r="37" spans="1:14" ht="22.5">
      <c r="A37" s="96"/>
      <c r="B37" s="99"/>
      <c r="C37" s="42" t="s">
        <v>98</v>
      </c>
      <c r="D37" s="42"/>
      <c r="E37" s="43" t="s">
        <v>101</v>
      </c>
      <c r="F37" s="40">
        <f t="shared" si="3"/>
        <v>60000</v>
      </c>
      <c r="G37" s="40">
        <f t="shared" si="4"/>
        <v>60000</v>
      </c>
      <c r="H37" s="44">
        <f>H38</f>
        <v>60000</v>
      </c>
      <c r="I37" s="44"/>
      <c r="J37" s="44"/>
      <c r="K37" s="44"/>
      <c r="L37" s="44"/>
      <c r="M37" s="44"/>
      <c r="N37" s="44"/>
    </row>
    <row r="38" spans="1:14" ht="56.25">
      <c r="A38" s="97"/>
      <c r="B38" s="100"/>
      <c r="C38" s="99"/>
      <c r="D38" s="71" t="s">
        <v>99</v>
      </c>
      <c r="E38" s="61" t="s">
        <v>100</v>
      </c>
      <c r="F38" s="65">
        <f t="shared" si="3"/>
        <v>60000</v>
      </c>
      <c r="G38" s="65">
        <f t="shared" si="4"/>
        <v>60000</v>
      </c>
      <c r="H38" s="66">
        <f>H39</f>
        <v>60000</v>
      </c>
      <c r="I38" s="66"/>
      <c r="J38" s="66"/>
      <c r="K38" s="66"/>
      <c r="L38" s="66"/>
      <c r="M38" s="66"/>
      <c r="N38" s="66"/>
    </row>
    <row r="39" spans="1:14" ht="22.5">
      <c r="A39" s="97"/>
      <c r="B39" s="100"/>
      <c r="C39" s="101"/>
      <c r="D39" s="35"/>
      <c r="E39" s="36" t="s">
        <v>107</v>
      </c>
      <c r="F39" s="7">
        <f t="shared" si="3"/>
        <v>60000</v>
      </c>
      <c r="G39" s="7">
        <f t="shared" si="4"/>
        <v>60000</v>
      </c>
      <c r="H39" s="37">
        <v>60000</v>
      </c>
      <c r="I39" s="37"/>
      <c r="J39" s="37"/>
      <c r="K39" s="37"/>
      <c r="L39" s="37"/>
      <c r="M39" s="37"/>
      <c r="N39" s="37"/>
    </row>
    <row r="40" spans="1:14" ht="26.25" customHeight="1">
      <c r="A40" s="97"/>
      <c r="B40" s="100"/>
      <c r="C40" s="38" t="s">
        <v>35</v>
      </c>
      <c r="D40" s="38"/>
      <c r="E40" s="39" t="s">
        <v>36</v>
      </c>
      <c r="F40" s="40">
        <f t="shared" si="3"/>
        <v>710870</v>
      </c>
      <c r="G40" s="44">
        <f>H40+I40+J40+K40</f>
        <v>710870</v>
      </c>
      <c r="H40" s="41">
        <f>H41</f>
        <v>230870</v>
      </c>
      <c r="I40" s="40">
        <f>I41</f>
        <v>480000</v>
      </c>
      <c r="J40" s="40"/>
      <c r="K40" s="40"/>
      <c r="L40" s="40"/>
      <c r="M40" s="40"/>
      <c r="N40" s="40"/>
    </row>
    <row r="41" spans="1:14" ht="26.25" customHeight="1">
      <c r="A41" s="97"/>
      <c r="B41" s="100"/>
      <c r="C41" s="89"/>
      <c r="D41" s="70" t="s">
        <v>37</v>
      </c>
      <c r="E41" s="61" t="s">
        <v>38</v>
      </c>
      <c r="F41" s="65">
        <f>F42+F43</f>
        <v>670000</v>
      </c>
      <c r="G41" s="66">
        <f>H41+I41+J41+K41</f>
        <v>710870</v>
      </c>
      <c r="H41" s="65">
        <f>H42+H43+H44</f>
        <v>230870</v>
      </c>
      <c r="I41" s="65">
        <f>I42+I43</f>
        <v>480000</v>
      </c>
      <c r="J41" s="65"/>
      <c r="K41" s="65"/>
      <c r="L41" s="65"/>
      <c r="M41" s="65"/>
      <c r="N41" s="65"/>
    </row>
    <row r="42" spans="1:14" ht="33.75">
      <c r="A42" s="97"/>
      <c r="B42" s="100"/>
      <c r="C42" s="89"/>
      <c r="D42" s="89"/>
      <c r="E42" s="6" t="s">
        <v>39</v>
      </c>
      <c r="F42" s="7">
        <v>600000</v>
      </c>
      <c r="G42" s="8">
        <f>H42+I42+J42+K42</f>
        <v>600000</v>
      </c>
      <c r="H42" s="7">
        <v>120000</v>
      </c>
      <c r="I42" s="7">
        <v>480000</v>
      </c>
      <c r="J42" s="7"/>
      <c r="K42" s="7"/>
      <c r="L42" s="7"/>
      <c r="M42" s="7"/>
      <c r="N42" s="7"/>
    </row>
    <row r="43" spans="1:14" ht="25.5" customHeight="1">
      <c r="A43" s="97"/>
      <c r="B43" s="100"/>
      <c r="C43" s="89"/>
      <c r="D43" s="89"/>
      <c r="E43" s="6" t="s">
        <v>40</v>
      </c>
      <c r="F43" s="7">
        <v>70000</v>
      </c>
      <c r="G43" s="7">
        <v>70000</v>
      </c>
      <c r="H43" s="7">
        <v>70000</v>
      </c>
      <c r="I43" s="7"/>
      <c r="J43" s="7"/>
      <c r="K43" s="7"/>
      <c r="L43" s="7"/>
      <c r="M43" s="7"/>
      <c r="N43" s="7"/>
    </row>
    <row r="44" spans="1:14" ht="25.5" customHeight="1">
      <c r="A44" s="98"/>
      <c r="B44" s="101"/>
      <c r="C44" s="89"/>
      <c r="D44" s="89"/>
      <c r="E44" s="9" t="s">
        <v>88</v>
      </c>
      <c r="F44" s="7">
        <f>G44+L44+M44</f>
        <v>40870</v>
      </c>
      <c r="G44" s="7">
        <f>SUM(H44:K44)</f>
        <v>40870</v>
      </c>
      <c r="H44" s="8">
        <v>40870</v>
      </c>
      <c r="I44" s="8"/>
      <c r="J44" s="8"/>
      <c r="K44" s="8"/>
      <c r="L44" s="8"/>
      <c r="M44" s="8"/>
      <c r="N44" s="8"/>
    </row>
    <row r="45" spans="1:14" ht="16.5" customHeight="1">
      <c r="A45" s="19" t="s">
        <v>41</v>
      </c>
      <c r="B45" s="20" t="s">
        <v>42</v>
      </c>
      <c r="C45" s="20"/>
      <c r="D45" s="20"/>
      <c r="E45" s="24" t="s">
        <v>43</v>
      </c>
      <c r="F45" s="23">
        <f>F46</f>
        <v>2180000</v>
      </c>
      <c r="G45" s="23">
        <f>G46</f>
        <v>2180000</v>
      </c>
      <c r="H45" s="23">
        <f>H46</f>
        <v>475000</v>
      </c>
      <c r="I45" s="23">
        <f>I46</f>
        <v>1705000</v>
      </c>
      <c r="J45" s="23"/>
      <c r="K45" s="23"/>
      <c r="L45" s="23"/>
      <c r="M45" s="23"/>
      <c r="N45" s="23"/>
    </row>
    <row r="46" spans="1:14" ht="22.5">
      <c r="A46" s="90"/>
      <c r="B46" s="89"/>
      <c r="C46" s="38" t="s">
        <v>44</v>
      </c>
      <c r="D46" s="38"/>
      <c r="E46" s="39" t="s">
        <v>45</v>
      </c>
      <c r="F46" s="41">
        <f>F47+F49</f>
        <v>2180000</v>
      </c>
      <c r="G46" s="41">
        <f>G47+G49</f>
        <v>2180000</v>
      </c>
      <c r="H46" s="41">
        <f>H47+H49</f>
        <v>475000</v>
      </c>
      <c r="I46" s="41">
        <f>I47+I49</f>
        <v>1705000</v>
      </c>
      <c r="J46" s="41"/>
      <c r="K46" s="41"/>
      <c r="L46" s="41"/>
      <c r="M46" s="41"/>
      <c r="N46" s="41"/>
    </row>
    <row r="47" spans="1:14" ht="24.75" customHeight="1">
      <c r="A47" s="90"/>
      <c r="B47" s="89"/>
      <c r="C47" s="102"/>
      <c r="D47" s="71" t="s">
        <v>37</v>
      </c>
      <c r="E47" s="61" t="s">
        <v>38</v>
      </c>
      <c r="F47" s="66">
        <f>F48</f>
        <v>2150000</v>
      </c>
      <c r="G47" s="66">
        <f>F47</f>
        <v>2150000</v>
      </c>
      <c r="H47" s="66">
        <f>H48</f>
        <v>445000</v>
      </c>
      <c r="I47" s="66">
        <f>I48</f>
        <v>1705000</v>
      </c>
      <c r="J47" s="67"/>
      <c r="K47" s="67"/>
      <c r="L47" s="67"/>
      <c r="M47" s="67"/>
      <c r="N47" s="67"/>
    </row>
    <row r="48" spans="1:14" ht="22.5">
      <c r="A48" s="90"/>
      <c r="B48" s="89"/>
      <c r="C48" s="102"/>
      <c r="D48" s="4"/>
      <c r="E48" s="9" t="s">
        <v>46</v>
      </c>
      <c r="F48" s="8">
        <f>G48+L48+M48</f>
        <v>2150000</v>
      </c>
      <c r="G48" s="8">
        <f>H48+I48+J48+K48</f>
        <v>2150000</v>
      </c>
      <c r="H48" s="8">
        <v>445000</v>
      </c>
      <c r="I48" s="8">
        <v>1705000</v>
      </c>
      <c r="J48" s="8"/>
      <c r="K48" s="5"/>
      <c r="L48" s="5"/>
      <c r="M48" s="5"/>
      <c r="N48" s="5"/>
    </row>
    <row r="49" spans="1:14" ht="27" customHeight="1">
      <c r="A49" s="90"/>
      <c r="B49" s="89"/>
      <c r="C49" s="102"/>
      <c r="D49" s="70" t="s">
        <v>29</v>
      </c>
      <c r="E49" s="61" t="s">
        <v>38</v>
      </c>
      <c r="F49" s="65">
        <f>F50</f>
        <v>30000</v>
      </c>
      <c r="G49" s="65">
        <f>G50</f>
        <v>30000</v>
      </c>
      <c r="H49" s="65">
        <f>H50</f>
        <v>30000</v>
      </c>
      <c r="I49" s="65"/>
      <c r="J49" s="65"/>
      <c r="K49" s="65"/>
      <c r="L49" s="65"/>
      <c r="M49" s="65"/>
      <c r="N49" s="65"/>
    </row>
    <row r="50" spans="1:14" ht="22.5">
      <c r="A50" s="90"/>
      <c r="B50" s="89"/>
      <c r="C50" s="102"/>
      <c r="D50" s="3"/>
      <c r="E50" s="6" t="s">
        <v>47</v>
      </c>
      <c r="F50" s="7">
        <v>30000</v>
      </c>
      <c r="G50" s="7">
        <v>30000</v>
      </c>
      <c r="H50" s="7">
        <v>30000</v>
      </c>
      <c r="I50" s="7"/>
      <c r="J50" s="7"/>
      <c r="K50" s="7"/>
      <c r="L50" s="7"/>
      <c r="M50" s="7"/>
      <c r="N50" s="7"/>
    </row>
    <row r="51" spans="1:14" ht="26.25" customHeight="1">
      <c r="A51" s="19" t="s">
        <v>48</v>
      </c>
      <c r="B51" s="20" t="s">
        <v>49</v>
      </c>
      <c r="C51" s="20"/>
      <c r="D51" s="20"/>
      <c r="E51" s="24" t="s">
        <v>50</v>
      </c>
      <c r="F51" s="23">
        <f aca="true" t="shared" si="5" ref="F51:H53">F52</f>
        <v>10000</v>
      </c>
      <c r="G51" s="23">
        <f t="shared" si="5"/>
        <v>10000</v>
      </c>
      <c r="H51" s="23">
        <f t="shared" si="5"/>
        <v>10000</v>
      </c>
      <c r="I51" s="23"/>
      <c r="J51" s="23"/>
      <c r="K51" s="23"/>
      <c r="L51" s="25"/>
      <c r="M51" s="25"/>
      <c r="N51" s="25"/>
    </row>
    <row r="52" spans="1:14" ht="16.5" customHeight="1">
      <c r="A52" s="90"/>
      <c r="B52" s="89"/>
      <c r="C52" s="38" t="s">
        <v>51</v>
      </c>
      <c r="D52" s="38"/>
      <c r="E52" s="39" t="s">
        <v>52</v>
      </c>
      <c r="F52" s="41">
        <f t="shared" si="5"/>
        <v>10000</v>
      </c>
      <c r="G52" s="41">
        <f t="shared" si="5"/>
        <v>10000</v>
      </c>
      <c r="H52" s="41">
        <f t="shared" si="5"/>
        <v>10000</v>
      </c>
      <c r="I52" s="40"/>
      <c r="J52" s="40"/>
      <c r="K52" s="40"/>
      <c r="L52" s="40"/>
      <c r="M52" s="40"/>
      <c r="N52" s="40"/>
    </row>
    <row r="53" spans="1:14" ht="26.25" customHeight="1">
      <c r="A53" s="90"/>
      <c r="B53" s="89"/>
      <c r="C53" s="89"/>
      <c r="D53" s="70" t="s">
        <v>37</v>
      </c>
      <c r="E53" s="61" t="s">
        <v>38</v>
      </c>
      <c r="F53" s="65">
        <f t="shared" si="5"/>
        <v>10000</v>
      </c>
      <c r="G53" s="65">
        <f t="shared" si="5"/>
        <v>10000</v>
      </c>
      <c r="H53" s="65">
        <f t="shared" si="5"/>
        <v>10000</v>
      </c>
      <c r="I53" s="65"/>
      <c r="J53" s="65"/>
      <c r="K53" s="65"/>
      <c r="L53" s="65"/>
      <c r="M53" s="65"/>
      <c r="N53" s="65"/>
    </row>
    <row r="54" spans="1:14" ht="15" customHeight="1">
      <c r="A54" s="90"/>
      <c r="B54" s="89"/>
      <c r="C54" s="89"/>
      <c r="D54" s="3"/>
      <c r="E54" s="6" t="s">
        <v>53</v>
      </c>
      <c r="F54" s="7">
        <v>10000</v>
      </c>
      <c r="G54" s="7">
        <v>10000</v>
      </c>
      <c r="H54" s="7">
        <v>10000</v>
      </c>
      <c r="I54" s="7"/>
      <c r="J54" s="7"/>
      <c r="K54" s="7"/>
      <c r="L54" s="7"/>
      <c r="M54" s="7"/>
      <c r="N54" s="7"/>
    </row>
    <row r="55" spans="1:14" ht="20.25" customHeight="1">
      <c r="A55" s="19" t="s">
        <v>54</v>
      </c>
      <c r="B55" s="20" t="s">
        <v>55</v>
      </c>
      <c r="C55" s="21"/>
      <c r="D55" s="21"/>
      <c r="E55" s="26" t="s">
        <v>56</v>
      </c>
      <c r="F55" s="23">
        <f>G55+L55+M55</f>
        <v>1379200</v>
      </c>
      <c r="G55" s="23">
        <f>H55+I55+J55+K55</f>
        <v>1379200</v>
      </c>
      <c r="H55" s="23">
        <f>H56+H61</f>
        <v>879200</v>
      </c>
      <c r="I55" s="23"/>
      <c r="J55" s="23">
        <f>J56</f>
        <v>500000</v>
      </c>
      <c r="K55" s="23"/>
      <c r="L55" s="23"/>
      <c r="M55" s="23"/>
      <c r="N55" s="23"/>
    </row>
    <row r="56" spans="1:14" ht="15.75" customHeight="1">
      <c r="A56" s="93"/>
      <c r="B56" s="110"/>
      <c r="C56" s="45">
        <v>80101</v>
      </c>
      <c r="D56" s="45"/>
      <c r="E56" s="46" t="s">
        <v>57</v>
      </c>
      <c r="F56" s="41">
        <f>F57</f>
        <v>1370700</v>
      </c>
      <c r="G56" s="44">
        <f>H56+I56+J56+K56</f>
        <v>1370700</v>
      </c>
      <c r="H56" s="41">
        <f>H57</f>
        <v>870700</v>
      </c>
      <c r="I56" s="47"/>
      <c r="J56" s="41">
        <f>J57</f>
        <v>500000</v>
      </c>
      <c r="K56" s="47"/>
      <c r="L56" s="47"/>
      <c r="M56" s="47"/>
      <c r="N56" s="47"/>
    </row>
    <row r="57" spans="1:14" ht="27" customHeight="1">
      <c r="A57" s="94"/>
      <c r="B57" s="111"/>
      <c r="C57" s="113"/>
      <c r="D57" s="68">
        <v>6050</v>
      </c>
      <c r="E57" s="61" t="s">
        <v>38</v>
      </c>
      <c r="F57" s="65">
        <f>G57+L57+M57</f>
        <v>1370700</v>
      </c>
      <c r="G57" s="66">
        <f>H57+I57+J57+K57</f>
        <v>1370700</v>
      </c>
      <c r="H57" s="66">
        <f>H58+H59+H60</f>
        <v>870700</v>
      </c>
      <c r="I57" s="69"/>
      <c r="J57" s="66">
        <f>J58+J59+J60</f>
        <v>500000</v>
      </c>
      <c r="K57" s="69"/>
      <c r="L57" s="69"/>
      <c r="M57" s="69"/>
      <c r="N57" s="69"/>
    </row>
    <row r="58" spans="1:14" ht="22.5">
      <c r="A58" s="94"/>
      <c r="B58" s="111"/>
      <c r="C58" s="114"/>
      <c r="D58" s="116"/>
      <c r="E58" s="14" t="s">
        <v>58</v>
      </c>
      <c r="F58" s="8">
        <v>520000</v>
      </c>
      <c r="G58" s="8">
        <f>H58+I58+J58+K58</f>
        <v>520000</v>
      </c>
      <c r="H58" s="8">
        <v>320000</v>
      </c>
      <c r="I58" s="8"/>
      <c r="J58" s="8">
        <v>200000</v>
      </c>
      <c r="K58" s="8"/>
      <c r="L58" s="8"/>
      <c r="M58" s="8"/>
      <c r="N58" s="8"/>
    </row>
    <row r="59" spans="1:14" ht="33.75">
      <c r="A59" s="94"/>
      <c r="B59" s="111"/>
      <c r="C59" s="114"/>
      <c r="D59" s="117"/>
      <c r="E59" s="14" t="s">
        <v>89</v>
      </c>
      <c r="F59" s="7">
        <f>G59+L59+M59</f>
        <v>5000</v>
      </c>
      <c r="G59" s="7">
        <f>SUM(H59:K59)</f>
        <v>5000</v>
      </c>
      <c r="H59" s="8">
        <v>5000</v>
      </c>
      <c r="I59" s="8"/>
      <c r="J59" s="8"/>
      <c r="K59" s="8"/>
      <c r="L59" s="8"/>
      <c r="M59" s="8"/>
      <c r="N59" s="8"/>
    </row>
    <row r="60" spans="1:14" ht="22.5">
      <c r="A60" s="94"/>
      <c r="B60" s="111"/>
      <c r="C60" s="115"/>
      <c r="D60" s="118"/>
      <c r="E60" s="14" t="s">
        <v>102</v>
      </c>
      <c r="F60" s="7">
        <f>G60+L60+M60</f>
        <v>845700</v>
      </c>
      <c r="G60" s="7">
        <f>SUM(H60:K60)</f>
        <v>845700</v>
      </c>
      <c r="H60" s="8">
        <v>545700</v>
      </c>
      <c r="I60" s="8"/>
      <c r="J60" s="8">
        <v>300000</v>
      </c>
      <c r="K60" s="8"/>
      <c r="L60" s="8"/>
      <c r="M60" s="8"/>
      <c r="N60" s="8"/>
    </row>
    <row r="61" spans="1:14" ht="12.75">
      <c r="A61" s="94"/>
      <c r="B61" s="111"/>
      <c r="C61" s="48">
        <v>80120</v>
      </c>
      <c r="D61" s="48"/>
      <c r="E61" s="49" t="s">
        <v>90</v>
      </c>
      <c r="F61" s="40">
        <f>G61+L61+M61</f>
        <v>8500</v>
      </c>
      <c r="G61" s="44">
        <f>H61+I61+J61+K61</f>
        <v>8500</v>
      </c>
      <c r="H61" s="44">
        <f>H62</f>
        <v>8500</v>
      </c>
      <c r="I61" s="44"/>
      <c r="J61" s="44"/>
      <c r="K61" s="44"/>
      <c r="L61" s="44"/>
      <c r="M61" s="44"/>
      <c r="N61" s="44"/>
    </row>
    <row r="62" spans="1:14" ht="22.5">
      <c r="A62" s="94"/>
      <c r="B62" s="111"/>
      <c r="C62" s="116"/>
      <c r="D62" s="68">
        <v>6050</v>
      </c>
      <c r="E62" s="61" t="s">
        <v>38</v>
      </c>
      <c r="F62" s="65">
        <f>G62+L62+M62</f>
        <v>8500</v>
      </c>
      <c r="G62" s="65">
        <f>SUM(H62:K62)</f>
        <v>8500</v>
      </c>
      <c r="H62" s="66">
        <f>H63</f>
        <v>8500</v>
      </c>
      <c r="I62" s="66"/>
      <c r="J62" s="66"/>
      <c r="K62" s="66"/>
      <c r="L62" s="66"/>
      <c r="M62" s="66"/>
      <c r="N62" s="66"/>
    </row>
    <row r="63" spans="1:14" ht="33.75">
      <c r="A63" s="95"/>
      <c r="B63" s="112"/>
      <c r="C63" s="118"/>
      <c r="D63" s="10"/>
      <c r="E63" s="14" t="s">
        <v>91</v>
      </c>
      <c r="F63" s="7">
        <f>G63+L63+M63</f>
        <v>8500</v>
      </c>
      <c r="G63" s="7">
        <f>SUM(H63:K63)</f>
        <v>8500</v>
      </c>
      <c r="H63" s="8">
        <v>8500</v>
      </c>
      <c r="I63" s="8"/>
      <c r="J63" s="8"/>
      <c r="K63" s="8"/>
      <c r="L63" s="8"/>
      <c r="M63" s="8"/>
      <c r="N63" s="8"/>
    </row>
    <row r="64" spans="1:14" ht="22.5" customHeight="1">
      <c r="A64" s="19" t="s">
        <v>59</v>
      </c>
      <c r="B64" s="20" t="s">
        <v>60</v>
      </c>
      <c r="C64" s="20"/>
      <c r="D64" s="20"/>
      <c r="E64" s="24" t="s">
        <v>61</v>
      </c>
      <c r="F64" s="23">
        <f>F65+F74+F77</f>
        <v>1671800</v>
      </c>
      <c r="G64" s="23">
        <f>G65+G74+G77</f>
        <v>1671800</v>
      </c>
      <c r="H64" s="23">
        <f>H65+H74+H77</f>
        <v>271800</v>
      </c>
      <c r="I64" s="23">
        <f>I65+I74+I77</f>
        <v>1400000</v>
      </c>
      <c r="J64" s="23"/>
      <c r="K64" s="23"/>
      <c r="L64" s="23"/>
      <c r="M64" s="23"/>
      <c r="N64" s="23"/>
    </row>
    <row r="65" spans="1:14" ht="18" customHeight="1">
      <c r="A65" s="107"/>
      <c r="B65" s="108"/>
      <c r="C65" s="38" t="s">
        <v>62</v>
      </c>
      <c r="D65" s="50"/>
      <c r="E65" s="39" t="s">
        <v>63</v>
      </c>
      <c r="F65" s="41">
        <f>F66</f>
        <v>1563000</v>
      </c>
      <c r="G65" s="41">
        <f>G66</f>
        <v>1563000</v>
      </c>
      <c r="H65" s="41">
        <f>H66</f>
        <v>163000</v>
      </c>
      <c r="I65" s="41">
        <f>I66</f>
        <v>1400000</v>
      </c>
      <c r="J65" s="41"/>
      <c r="K65" s="40"/>
      <c r="L65" s="40"/>
      <c r="M65" s="40"/>
      <c r="N65" s="40"/>
    </row>
    <row r="66" spans="1:14" ht="26.25" customHeight="1">
      <c r="A66" s="107"/>
      <c r="B66" s="108"/>
      <c r="C66" s="91"/>
      <c r="D66" s="60" t="s">
        <v>37</v>
      </c>
      <c r="E66" s="61" t="s">
        <v>38</v>
      </c>
      <c r="F66" s="65">
        <f>G66+L66+M66</f>
        <v>1563000</v>
      </c>
      <c r="G66" s="65">
        <f>SUM(H66:K66)</f>
        <v>1563000</v>
      </c>
      <c r="H66" s="65">
        <f>H67+H68+H69+H70+H71+H72+H73</f>
        <v>163000</v>
      </c>
      <c r="I66" s="65">
        <f>I67+I68+I69+I70+I71+I72</f>
        <v>1400000</v>
      </c>
      <c r="J66" s="65"/>
      <c r="K66" s="65"/>
      <c r="L66" s="65"/>
      <c r="M66" s="65"/>
      <c r="N66" s="65"/>
    </row>
    <row r="67" spans="1:14" ht="45">
      <c r="A67" s="107"/>
      <c r="B67" s="108"/>
      <c r="C67" s="109"/>
      <c r="D67" s="119"/>
      <c r="E67" s="6" t="s">
        <v>64</v>
      </c>
      <c r="F67" s="7">
        <v>430000</v>
      </c>
      <c r="G67" s="7">
        <v>430000</v>
      </c>
      <c r="H67" s="7">
        <v>30000</v>
      </c>
      <c r="I67" s="7">
        <v>400000</v>
      </c>
      <c r="J67" s="7"/>
      <c r="K67" s="7"/>
      <c r="L67" s="7"/>
      <c r="M67" s="7"/>
      <c r="N67" s="7"/>
    </row>
    <row r="68" spans="1:14" ht="22.5">
      <c r="A68" s="107"/>
      <c r="B68" s="108"/>
      <c r="C68" s="109"/>
      <c r="D68" s="120"/>
      <c r="E68" s="6" t="s">
        <v>65</v>
      </c>
      <c r="F68" s="7">
        <v>44000</v>
      </c>
      <c r="G68" s="7">
        <v>44000</v>
      </c>
      <c r="H68" s="7">
        <v>44000</v>
      </c>
      <c r="I68" s="7"/>
      <c r="J68" s="7"/>
      <c r="K68" s="7"/>
      <c r="L68" s="7"/>
      <c r="M68" s="7"/>
      <c r="N68" s="7"/>
    </row>
    <row r="69" spans="1:14" ht="22.5">
      <c r="A69" s="107"/>
      <c r="B69" s="108"/>
      <c r="C69" s="109"/>
      <c r="D69" s="120"/>
      <c r="E69" s="6" t="s">
        <v>66</v>
      </c>
      <c r="F69" s="7">
        <v>44000</v>
      </c>
      <c r="G69" s="7">
        <v>44000</v>
      </c>
      <c r="H69" s="7">
        <v>44000</v>
      </c>
      <c r="I69" s="7"/>
      <c r="J69" s="7"/>
      <c r="K69" s="7"/>
      <c r="L69" s="7"/>
      <c r="M69" s="7"/>
      <c r="N69" s="7"/>
    </row>
    <row r="70" spans="1:14" ht="22.5">
      <c r="A70" s="107"/>
      <c r="B70" s="108"/>
      <c r="C70" s="109"/>
      <c r="D70" s="120"/>
      <c r="E70" s="6" t="s">
        <v>67</v>
      </c>
      <c r="F70" s="7">
        <v>15000</v>
      </c>
      <c r="G70" s="7">
        <v>15000</v>
      </c>
      <c r="H70" s="7">
        <v>15000</v>
      </c>
      <c r="I70" s="7"/>
      <c r="J70" s="7"/>
      <c r="K70" s="7"/>
      <c r="L70" s="7"/>
      <c r="M70" s="7"/>
      <c r="N70" s="7"/>
    </row>
    <row r="71" spans="1:14" ht="22.5">
      <c r="A71" s="107"/>
      <c r="B71" s="108"/>
      <c r="C71" s="109"/>
      <c r="D71" s="120"/>
      <c r="E71" s="6" t="s">
        <v>68</v>
      </c>
      <c r="F71" s="7">
        <v>15000</v>
      </c>
      <c r="G71" s="7">
        <v>15000</v>
      </c>
      <c r="H71" s="7">
        <v>15000</v>
      </c>
      <c r="I71" s="7"/>
      <c r="J71" s="7"/>
      <c r="K71" s="7"/>
      <c r="L71" s="7"/>
      <c r="M71" s="7"/>
      <c r="N71" s="7"/>
    </row>
    <row r="72" spans="1:14" ht="33.75">
      <c r="A72" s="107"/>
      <c r="B72" s="108"/>
      <c r="C72" s="109"/>
      <c r="D72" s="120"/>
      <c r="E72" s="6" t="s">
        <v>69</v>
      </c>
      <c r="F72" s="7">
        <f>G72+L72+M72</f>
        <v>1000000</v>
      </c>
      <c r="G72" s="7">
        <f>H72+I72+J72+K72</f>
        <v>1000000</v>
      </c>
      <c r="H72" s="7">
        <v>0</v>
      </c>
      <c r="I72" s="7">
        <v>1000000</v>
      </c>
      <c r="J72" s="7"/>
      <c r="K72" s="7"/>
      <c r="L72" s="7"/>
      <c r="M72" s="7"/>
      <c r="N72" s="7"/>
    </row>
    <row r="73" spans="1:14" ht="35.25" customHeight="1">
      <c r="A73" s="107"/>
      <c r="B73" s="108"/>
      <c r="C73" s="92"/>
      <c r="D73" s="121"/>
      <c r="E73" s="6" t="s">
        <v>92</v>
      </c>
      <c r="F73" s="7">
        <f>G73+L73+M73</f>
        <v>15000</v>
      </c>
      <c r="G73" s="7">
        <f>SUM(H73:K73)</f>
        <v>15000</v>
      </c>
      <c r="H73" s="7">
        <v>15000</v>
      </c>
      <c r="I73" s="7"/>
      <c r="J73" s="7"/>
      <c r="K73" s="7"/>
      <c r="L73" s="7"/>
      <c r="M73" s="7"/>
      <c r="N73" s="7"/>
    </row>
    <row r="74" spans="1:14" ht="22.5">
      <c r="A74" s="107"/>
      <c r="B74" s="108"/>
      <c r="C74" s="38" t="s">
        <v>83</v>
      </c>
      <c r="D74" s="50"/>
      <c r="E74" s="39" t="s">
        <v>84</v>
      </c>
      <c r="F74" s="41">
        <f>F75</f>
        <v>48800</v>
      </c>
      <c r="G74" s="41">
        <f>G75</f>
        <v>48800</v>
      </c>
      <c r="H74" s="41">
        <f>H75</f>
        <v>48800</v>
      </c>
      <c r="I74" s="41"/>
      <c r="J74" s="41"/>
      <c r="K74" s="41"/>
      <c r="L74" s="41"/>
      <c r="M74" s="41"/>
      <c r="N74" s="41"/>
    </row>
    <row r="75" spans="1:14" ht="22.5">
      <c r="A75" s="107"/>
      <c r="B75" s="108"/>
      <c r="C75" s="91"/>
      <c r="D75" s="60" t="s">
        <v>37</v>
      </c>
      <c r="E75" s="61" t="s">
        <v>38</v>
      </c>
      <c r="F75" s="65">
        <f>G75+L75+M75</f>
        <v>48800</v>
      </c>
      <c r="G75" s="65">
        <f>H75+I75+J75+K75</f>
        <v>48800</v>
      </c>
      <c r="H75" s="65">
        <f>H76</f>
        <v>48800</v>
      </c>
      <c r="I75" s="65"/>
      <c r="J75" s="65"/>
      <c r="K75" s="65"/>
      <c r="L75" s="65"/>
      <c r="M75" s="65"/>
      <c r="N75" s="65"/>
    </row>
    <row r="76" spans="1:14" ht="33.75">
      <c r="A76" s="107"/>
      <c r="B76" s="108"/>
      <c r="C76" s="92"/>
      <c r="D76" s="11"/>
      <c r="E76" s="6" t="s">
        <v>85</v>
      </c>
      <c r="F76" s="7">
        <f>G76+L76+M76</f>
        <v>48800</v>
      </c>
      <c r="G76" s="7">
        <f>H76+I76+J76+K76</f>
        <v>48800</v>
      </c>
      <c r="H76" s="7">
        <v>48800</v>
      </c>
      <c r="I76" s="7"/>
      <c r="J76" s="7"/>
      <c r="K76" s="7"/>
      <c r="L76" s="7"/>
      <c r="M76" s="7"/>
      <c r="N76" s="7"/>
    </row>
    <row r="77" spans="1:14" ht="15.75" customHeight="1">
      <c r="A77" s="107"/>
      <c r="B77" s="108"/>
      <c r="C77" s="38" t="s">
        <v>70</v>
      </c>
      <c r="D77" s="50"/>
      <c r="E77" s="39" t="s">
        <v>71</v>
      </c>
      <c r="F77" s="41">
        <f aca="true" t="shared" si="6" ref="F77:H78">F78</f>
        <v>60000</v>
      </c>
      <c r="G77" s="41">
        <f t="shared" si="6"/>
        <v>60000</v>
      </c>
      <c r="H77" s="41">
        <f t="shared" si="6"/>
        <v>60000</v>
      </c>
      <c r="I77" s="41"/>
      <c r="J77" s="41"/>
      <c r="K77" s="41"/>
      <c r="L77" s="40"/>
      <c r="M77" s="40"/>
      <c r="N77" s="40"/>
    </row>
    <row r="78" spans="1:14" ht="22.5" customHeight="1">
      <c r="A78" s="107"/>
      <c r="B78" s="108"/>
      <c r="C78" s="89"/>
      <c r="D78" s="60" t="s">
        <v>37</v>
      </c>
      <c r="E78" s="61" t="s">
        <v>38</v>
      </c>
      <c r="F78" s="65">
        <f t="shared" si="6"/>
        <v>60000</v>
      </c>
      <c r="G78" s="65">
        <f t="shared" si="6"/>
        <v>60000</v>
      </c>
      <c r="H78" s="65">
        <f t="shared" si="6"/>
        <v>60000</v>
      </c>
      <c r="I78" s="65"/>
      <c r="J78" s="65"/>
      <c r="K78" s="65"/>
      <c r="L78" s="65"/>
      <c r="M78" s="65"/>
      <c r="N78" s="65"/>
    </row>
    <row r="79" spans="1:14" ht="22.5">
      <c r="A79" s="107"/>
      <c r="B79" s="108"/>
      <c r="C79" s="89"/>
      <c r="D79" s="11"/>
      <c r="E79" s="6" t="s">
        <v>72</v>
      </c>
      <c r="F79" s="7">
        <v>60000</v>
      </c>
      <c r="G79" s="7">
        <v>60000</v>
      </c>
      <c r="H79" s="7">
        <v>60000</v>
      </c>
      <c r="I79" s="7"/>
      <c r="J79" s="7"/>
      <c r="K79" s="7"/>
      <c r="L79" s="7"/>
      <c r="M79" s="7"/>
      <c r="N79" s="7"/>
    </row>
    <row r="80" spans="1:14" ht="12.75">
      <c r="A80" s="19" t="s">
        <v>73</v>
      </c>
      <c r="B80" s="27">
        <v>926</v>
      </c>
      <c r="C80" s="20"/>
      <c r="D80" s="28"/>
      <c r="E80" s="24" t="s">
        <v>74</v>
      </c>
      <c r="F80" s="23">
        <f>G80+L80+M80</f>
        <v>65000</v>
      </c>
      <c r="G80" s="23">
        <f>H80+I80+J80+K80</f>
        <v>65000</v>
      </c>
      <c r="H80" s="23">
        <f>H81+H84</f>
        <v>65000</v>
      </c>
      <c r="I80" s="25"/>
      <c r="J80" s="25"/>
      <c r="K80" s="25"/>
      <c r="L80" s="25"/>
      <c r="M80" s="25"/>
      <c r="N80" s="25"/>
    </row>
    <row r="81" spans="1:14" ht="12.75">
      <c r="A81" s="122"/>
      <c r="B81" s="125"/>
      <c r="C81" s="38" t="s">
        <v>75</v>
      </c>
      <c r="D81" s="50"/>
      <c r="E81" s="39" t="s">
        <v>76</v>
      </c>
      <c r="F81" s="41">
        <f>F82</f>
        <v>10000</v>
      </c>
      <c r="G81" s="41">
        <f>G82</f>
        <v>10000</v>
      </c>
      <c r="H81" s="41">
        <f>H82</f>
        <v>10000</v>
      </c>
      <c r="I81" s="41"/>
      <c r="J81" s="40"/>
      <c r="K81" s="40"/>
      <c r="L81" s="40"/>
      <c r="M81" s="40"/>
      <c r="N81" s="40"/>
    </row>
    <row r="82" spans="1:14" ht="22.5">
      <c r="A82" s="123"/>
      <c r="B82" s="126"/>
      <c r="C82" s="102"/>
      <c r="D82" s="60" t="s">
        <v>37</v>
      </c>
      <c r="E82" s="61" t="s">
        <v>38</v>
      </c>
      <c r="F82" s="65">
        <f>G82+L82+M82</f>
        <v>10000</v>
      </c>
      <c r="G82" s="65">
        <f>H82+I82+J82+K82</f>
        <v>10000</v>
      </c>
      <c r="H82" s="66">
        <f>H83</f>
        <v>10000</v>
      </c>
      <c r="I82" s="67"/>
      <c r="J82" s="65"/>
      <c r="K82" s="65"/>
      <c r="L82" s="65"/>
      <c r="M82" s="65"/>
      <c r="N82" s="65"/>
    </row>
    <row r="83" spans="1:14" ht="33.75">
      <c r="A83" s="123"/>
      <c r="B83" s="126"/>
      <c r="C83" s="106"/>
      <c r="D83" s="29"/>
      <c r="E83" s="30" t="s">
        <v>77</v>
      </c>
      <c r="F83" s="31">
        <v>10000</v>
      </c>
      <c r="G83" s="31">
        <v>10000</v>
      </c>
      <c r="H83" s="31">
        <v>10000</v>
      </c>
      <c r="I83" s="29"/>
      <c r="J83" s="13"/>
      <c r="K83" s="13"/>
      <c r="L83" s="13"/>
      <c r="M83" s="13"/>
      <c r="N83" s="13"/>
    </row>
    <row r="84" spans="1:14" ht="12.75">
      <c r="A84" s="123"/>
      <c r="B84" s="126"/>
      <c r="C84" s="51" t="s">
        <v>103</v>
      </c>
      <c r="D84" s="52"/>
      <c r="E84" s="53" t="s">
        <v>52</v>
      </c>
      <c r="F84" s="54">
        <f>G84+L84+M84</f>
        <v>55000</v>
      </c>
      <c r="G84" s="54">
        <f>H84+I84+J84+K84</f>
        <v>55000</v>
      </c>
      <c r="H84" s="54">
        <f>H85</f>
        <v>55000</v>
      </c>
      <c r="I84" s="52"/>
      <c r="J84" s="55"/>
      <c r="K84" s="55"/>
      <c r="L84" s="55"/>
      <c r="M84" s="55"/>
      <c r="N84" s="55"/>
    </row>
    <row r="85" spans="1:14" ht="22.5">
      <c r="A85" s="123"/>
      <c r="B85" s="126"/>
      <c r="C85" s="106"/>
      <c r="D85" s="60" t="s">
        <v>37</v>
      </c>
      <c r="E85" s="61" t="s">
        <v>38</v>
      </c>
      <c r="F85" s="62">
        <f>G85+L85+M85</f>
        <v>55000</v>
      </c>
      <c r="G85" s="62">
        <f>H85+I85+J85+K85</f>
        <v>55000</v>
      </c>
      <c r="H85" s="62">
        <f>H86+H87</f>
        <v>55000</v>
      </c>
      <c r="I85" s="63"/>
      <c r="J85" s="64"/>
      <c r="K85" s="64"/>
      <c r="L85" s="64"/>
      <c r="M85" s="64"/>
      <c r="N85" s="64"/>
    </row>
    <row r="86" spans="1:14" ht="45">
      <c r="A86" s="123"/>
      <c r="B86" s="126"/>
      <c r="C86" s="128"/>
      <c r="D86" s="119"/>
      <c r="E86" s="6" t="s">
        <v>110</v>
      </c>
      <c r="F86" s="7">
        <f>G86+L86+M86</f>
        <v>5000</v>
      </c>
      <c r="G86" s="7">
        <f>H86+I86+J86+K86</f>
        <v>5000</v>
      </c>
      <c r="H86" s="7">
        <v>5000</v>
      </c>
      <c r="I86" s="29"/>
      <c r="J86" s="13"/>
      <c r="K86" s="13"/>
      <c r="L86" s="13"/>
      <c r="M86" s="13"/>
      <c r="N86" s="13"/>
    </row>
    <row r="87" spans="1:14" ht="45">
      <c r="A87" s="124"/>
      <c r="B87" s="127"/>
      <c r="C87" s="129"/>
      <c r="D87" s="121"/>
      <c r="E87" s="6" t="s">
        <v>108</v>
      </c>
      <c r="F87" s="7">
        <f>G87+L87+M87</f>
        <v>50000</v>
      </c>
      <c r="G87" s="7">
        <f>H87+I87+J87+K87</f>
        <v>50000</v>
      </c>
      <c r="H87" s="7">
        <v>50000</v>
      </c>
      <c r="I87" s="18"/>
      <c r="J87" s="7"/>
      <c r="K87" s="7"/>
      <c r="L87" s="7"/>
      <c r="M87" s="7"/>
      <c r="N87" s="7"/>
    </row>
    <row r="88" spans="1:14" ht="13.5" thickBot="1">
      <c r="A88" s="103" t="s">
        <v>78</v>
      </c>
      <c r="B88" s="104"/>
      <c r="C88" s="104"/>
      <c r="D88" s="104"/>
      <c r="E88" s="105"/>
      <c r="F88" s="56">
        <f>F80+F64+F55+F51+F45+F36+F13</f>
        <v>7905870</v>
      </c>
      <c r="G88" s="56">
        <f>G80+G64+G55+G51+G45+G36+G13</f>
        <v>7905870</v>
      </c>
      <c r="H88" s="56">
        <f>H80+H64+H55+H51+H45+H36+H13</f>
        <v>3320870</v>
      </c>
      <c r="I88" s="56">
        <f>I80+I64+I55+I51+I45+I36+I13</f>
        <v>4085000</v>
      </c>
      <c r="J88" s="56">
        <f>J80+J64+J55+J51+J45+J36+J13</f>
        <v>500000</v>
      </c>
      <c r="K88" s="57"/>
      <c r="L88" s="58"/>
      <c r="M88" s="58"/>
      <c r="N88" s="59" t="s">
        <v>79</v>
      </c>
    </row>
    <row r="90" ht="12.75">
      <c r="A90" s="12" t="s">
        <v>80</v>
      </c>
    </row>
    <row r="91" ht="12.75">
      <c r="A91" s="12" t="s">
        <v>81</v>
      </c>
    </row>
    <row r="92" ht="12.75">
      <c r="A92" s="12" t="s">
        <v>82</v>
      </c>
    </row>
    <row r="93" ht="12.75">
      <c r="A93" s="12"/>
    </row>
  </sheetData>
  <mergeCells count="49">
    <mergeCell ref="A81:A87"/>
    <mergeCell ref="B81:B87"/>
    <mergeCell ref="C85:C87"/>
    <mergeCell ref="D86:D87"/>
    <mergeCell ref="D58:D60"/>
    <mergeCell ref="C62:C63"/>
    <mergeCell ref="D67:D73"/>
    <mergeCell ref="C75:C76"/>
    <mergeCell ref="B52:B54"/>
    <mergeCell ref="C53:C54"/>
    <mergeCell ref="A88:E88"/>
    <mergeCell ref="C78:C79"/>
    <mergeCell ref="C82:C83"/>
    <mergeCell ref="A65:A79"/>
    <mergeCell ref="B65:B79"/>
    <mergeCell ref="C66:C73"/>
    <mergeCell ref="B56:B63"/>
    <mergeCell ref="C57:C60"/>
    <mergeCell ref="A56:A63"/>
    <mergeCell ref="C41:C44"/>
    <mergeCell ref="D42:D44"/>
    <mergeCell ref="A37:A44"/>
    <mergeCell ref="B37:B44"/>
    <mergeCell ref="C38:C39"/>
    <mergeCell ref="A46:A50"/>
    <mergeCell ref="B46:B50"/>
    <mergeCell ref="C47:C50"/>
    <mergeCell ref="A52:A54"/>
    <mergeCell ref="D16:D26"/>
    <mergeCell ref="A14:A35"/>
    <mergeCell ref="B14:B35"/>
    <mergeCell ref="C15:C35"/>
    <mergeCell ref="D34:D35"/>
    <mergeCell ref="F9:F11"/>
    <mergeCell ref="G9:M9"/>
    <mergeCell ref="N9:N11"/>
    <mergeCell ref="G10:G11"/>
    <mergeCell ref="H10:K10"/>
    <mergeCell ref="L10:L11"/>
    <mergeCell ref="M10:M11"/>
    <mergeCell ref="M2:N2"/>
    <mergeCell ref="I3:N3"/>
    <mergeCell ref="K4:N4"/>
    <mergeCell ref="A6:N6"/>
    <mergeCell ref="E9:E11"/>
    <mergeCell ref="A9:A11"/>
    <mergeCell ref="B9:B11"/>
    <mergeCell ref="C9:C11"/>
    <mergeCell ref="D9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2008-05-28T09:51:05Z</cp:lastPrinted>
  <dcterms:created xsi:type="dcterms:W3CDTF">2008-03-11T07:02:50Z</dcterms:created>
  <dcterms:modified xsi:type="dcterms:W3CDTF">2008-05-28T09:54:24Z</dcterms:modified>
  <cp:category/>
  <cp:version/>
  <cp:contentType/>
  <cp:contentStatus/>
</cp:coreProperties>
</file>