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2"/>
  </bookViews>
  <sheets>
    <sheet name="bilans jednostki" sheetId="1" r:id="rId1"/>
    <sheet name="fundusz jednostki" sheetId="2" r:id="rId2"/>
    <sheet name="rachunek zysków i strat" sheetId="3" r:id="rId3"/>
  </sheets>
  <definedNames/>
  <calcPr fullCalcOnLoad="1"/>
</workbook>
</file>

<file path=xl/sharedStrings.xml><?xml version="1.0" encoding="utf-8"?>
<sst xmlns="http://schemas.openxmlformats.org/spreadsheetml/2006/main" count="210" uniqueCount="181">
  <si>
    <t>AKTYWA</t>
  </si>
  <si>
    <t>A. Aktywa trwałe</t>
  </si>
  <si>
    <t>I. Wiadomości niematerialne i prawne</t>
  </si>
  <si>
    <t>II. Rzeczowe aktywa trwałe</t>
  </si>
  <si>
    <t>1. Środki trwałe</t>
  </si>
  <si>
    <t>1.1 Grunty</t>
  </si>
  <si>
    <t>1.2 Budynki lokale i obiekty inżynierii lądowej i wodnej</t>
  </si>
  <si>
    <t>1.3 Urządzenia techniczne i maszyny</t>
  </si>
  <si>
    <t>1.4 Środki transportu</t>
  </si>
  <si>
    <t>1.5 Inne środki trwałe</t>
  </si>
  <si>
    <t>3.Środki przekazane na poczet inwestycji</t>
  </si>
  <si>
    <t>III. Nalezności długoterminowe</t>
  </si>
  <si>
    <t>IV Długoterminowe aktywa finansowe</t>
  </si>
  <si>
    <t>1.1 Akcje i udziały</t>
  </si>
  <si>
    <t>1.2 Papiery wartościowe długoterminowe</t>
  </si>
  <si>
    <t>1.3 Inne długoterminowe aktywa finansowe</t>
  </si>
  <si>
    <t>V.Wartość mienia zlikwidowanych jednostek</t>
  </si>
  <si>
    <t>B. Aktywa obrotowe</t>
  </si>
  <si>
    <t>I. Zapasy</t>
  </si>
  <si>
    <t>1.1 Materialy</t>
  </si>
  <si>
    <t>1.2 Półprodukty i produkty w toku</t>
  </si>
  <si>
    <t>1.3 Produkty gotowe</t>
  </si>
  <si>
    <t>1.4 Towary</t>
  </si>
  <si>
    <t>II Należności krótkoterminowe</t>
  </si>
  <si>
    <t>1.1 Należności z tytułu dostaw i usług</t>
  </si>
  <si>
    <t>PASYWA</t>
  </si>
  <si>
    <t xml:space="preserve">A. Fundusz </t>
  </si>
  <si>
    <t>I. Fundusz jednostki</t>
  </si>
  <si>
    <t>II. Wynik finansowy netto</t>
  </si>
  <si>
    <t>1.1 Zysk netto(+)</t>
  </si>
  <si>
    <t>1.2 Strata netto(-)</t>
  </si>
  <si>
    <t>III. Nadwyżka środków obrotowych (-)</t>
  </si>
  <si>
    <t>IV.Odpisy wyniku finansowego(-)</t>
  </si>
  <si>
    <t>V.Fundusz mienia zlikwidowanych jednostek</t>
  </si>
  <si>
    <t>VI Inne</t>
  </si>
  <si>
    <t>B.Fundusze celowe</t>
  </si>
  <si>
    <t>C. Zobowiązania długoterminowe</t>
  </si>
  <si>
    <t>1.5 Pozostałe zobowiązania</t>
  </si>
  <si>
    <t>II Fundusze specjalne</t>
  </si>
  <si>
    <t>1.4Pozostałe naleznosci</t>
  </si>
  <si>
    <t>III Środki pieniężne</t>
  </si>
  <si>
    <t>suma AKTYWÓW</t>
  </si>
  <si>
    <t>1.2 Inne fundusze</t>
  </si>
  <si>
    <t>E. Rozliczenia międzyokresowe</t>
  </si>
  <si>
    <t>F. Inne pasywa</t>
  </si>
  <si>
    <t>Suma PASYWÓW</t>
  </si>
  <si>
    <t>I. Zobowiązania krótkoterminowe</t>
  </si>
  <si>
    <t>1.1. ...........</t>
  </si>
  <si>
    <t>1.2. ............</t>
  </si>
  <si>
    <t>Numer identyfikacyjny REGON</t>
  </si>
  <si>
    <t>Nazwa i adres jednostki sprawozdawczej</t>
  </si>
  <si>
    <t>Wysyłać bez pisma przewodniego</t>
  </si>
  <si>
    <t>Adresat</t>
  </si>
  <si>
    <t>jednostki budżetowej</t>
  </si>
  <si>
    <t>zakładu budżetowego</t>
  </si>
  <si>
    <t>gospodarstwa pomocniczego</t>
  </si>
  <si>
    <t>stan na początek roku</t>
  </si>
  <si>
    <t>stan na koniec roku</t>
  </si>
  <si>
    <t>2. Inwestycje rozpoczęte (środki trwałe w budowie)</t>
  </si>
  <si>
    <t>D. Zobowiązania krótkoterminowe i fundusze specjalne</t>
  </si>
  <si>
    <t>1.1 Zobowiązania z tytułu dostaw i usług</t>
  </si>
  <si>
    <t>1.2 Zobowiązania wobec budżetów</t>
  </si>
  <si>
    <t>1.3 Zobowiązania z tytułu ubezpieczeń społecznych</t>
  </si>
  <si>
    <t>1.4 Zobowiązania z tytułu wynagrodzeń</t>
  </si>
  <si>
    <t>1.6 Sumy obce(depozytowe zabezpieczenie wykonania umów)</t>
  </si>
  <si>
    <t>1.7 Rozliczenia z tytułu środków na wydatki budżetowe i z tytułu dochodów budżetowych</t>
  </si>
  <si>
    <t>1.8 Rezerwy na zobowiązania</t>
  </si>
  <si>
    <t>II. Inne rozliczenia międzyokresowe</t>
  </si>
  <si>
    <t>I. Rozliczenia międzyokresowe przychodów</t>
  </si>
  <si>
    <t>1.1 Zakładowy Fundusz Świadczeń Socjalnych</t>
  </si>
  <si>
    <t>1.1. Środki pieniężne w kasie</t>
  </si>
  <si>
    <t>1.2 Środki pieniężne na rachunkach bankowych</t>
  </si>
  <si>
    <t>1.3 Inne środki pieniężne</t>
  </si>
  <si>
    <t>IV Krótkoterminowe papiery wartościowe</t>
  </si>
  <si>
    <t>V. Rozliczenia międzyokresowe</t>
  </si>
  <si>
    <t>C. Inne aktywa</t>
  </si>
  <si>
    <t>1.5 Rozliczenia z tytułu środków na wydatki budżetowe i z tytułu dochodów budżetowych</t>
  </si>
  <si>
    <t>1.3 Należności z tytułu ubezpieczeń społecznych</t>
  </si>
  <si>
    <t>1.2 Należności od budzetów</t>
  </si>
  <si>
    <t>A. Objaśnienie - wykazane w bilansie wartości aktywów trwałych i obrotowych są pomniejszone odpowiednio</t>
  </si>
  <si>
    <t xml:space="preserve">     o umorzenie i odpisy aktualizacyjne.</t>
  </si>
  <si>
    <t>B. Informacje uzupełniające istotne dla rzetelności i przejrzystości sytuacji finansowej i majątkowej:</t>
  </si>
  <si>
    <t xml:space="preserve">    2. Odpisy aktualizujące należności</t>
  </si>
  <si>
    <t xml:space="preserve">    3. ..........................................</t>
  </si>
  <si>
    <r>
      <t xml:space="preserve">................................ </t>
    </r>
    <r>
      <rPr>
        <sz val="8"/>
        <rFont val="Arial CE"/>
        <family val="2"/>
      </rPr>
      <t>Główny księgowy</t>
    </r>
  </si>
  <si>
    <r>
      <t xml:space="preserve">............................. </t>
    </r>
    <r>
      <rPr>
        <sz val="8"/>
        <rFont val="Arial CE"/>
        <family val="2"/>
      </rPr>
      <t>Kierownik jednostki</t>
    </r>
  </si>
  <si>
    <r>
      <t>BILANS</t>
    </r>
    <r>
      <rPr>
        <sz val="8"/>
        <rFont val="Arial CE"/>
        <family val="2"/>
      </rPr>
      <t xml:space="preserve"> </t>
    </r>
  </si>
  <si>
    <t>Zestawienie zmian w</t>
  </si>
  <si>
    <t>funduszu jednostki</t>
  </si>
  <si>
    <t>......................................................</t>
  </si>
  <si>
    <t>sporządzone na dzień</t>
  </si>
  <si>
    <t>wysyłać bez pisma przewodniego</t>
  </si>
  <si>
    <t>Stan na koniec roku poprzedniego</t>
  </si>
  <si>
    <t>Stan na koniec roku bieżącego</t>
  </si>
  <si>
    <t>1.1.    Zysk bilansowy za rok ubiegły</t>
  </si>
  <si>
    <t>1.2.    Zrealizowane wydatki budżetowe</t>
  </si>
  <si>
    <t>1.3.    Dotacje i środki na inwestycje</t>
  </si>
  <si>
    <t>1.4.    Aktualizacja środków trwałych</t>
  </si>
  <si>
    <t>1.5.    Nieodpłatnie otrzymane środki trwałe i inwestycje</t>
  </si>
  <si>
    <t>1.6.    Inne zwiększenia</t>
  </si>
  <si>
    <t>2.       Zmniejszenia funduszu jednostki</t>
  </si>
  <si>
    <t>2.1.    Strata za rok ubiegły</t>
  </si>
  <si>
    <t>2.2.    Zrealizowane dochody budżetowe</t>
  </si>
  <si>
    <t>2.3.    Rozliczenie wyniku finansowego za rok ubiegły</t>
  </si>
  <si>
    <t>2.4.    Dotacje i środki na inwestycje</t>
  </si>
  <si>
    <t>2.5.    Pokrycie amortyzacji</t>
  </si>
  <si>
    <t>2.6.    Aktualizacja środków trwałych</t>
  </si>
  <si>
    <t>2.7.    Wartość sprzedanych i nieodpłatnie przekazanych środkow trwałych i inwestycji</t>
  </si>
  <si>
    <t>2.8.    Inne zmniejszenia</t>
  </si>
  <si>
    <t>3.      Wynik netto</t>
  </si>
  <si>
    <t xml:space="preserve">   a)   zysk netto</t>
  </si>
  <si>
    <t xml:space="preserve">   b)   strata netto</t>
  </si>
  <si>
    <t xml:space="preserve">   c)   odpisy z zysku</t>
  </si>
  <si>
    <t>II.       Fundusz jednostki na koniec okresu (BZ)</t>
  </si>
  <si>
    <t>III.      Fundusz jednostki, po uwzględnieniu podziału          zysku (pokrycia straty) i nadwyżki środków obrotowych</t>
  </si>
  <si>
    <t>....................................</t>
  </si>
  <si>
    <t>..................................................</t>
  </si>
  <si>
    <t>(główny księgowy)</t>
  </si>
  <si>
    <t>(rok, miesiąc, dzień)</t>
  </si>
  <si>
    <t>(kierownik jednostki)</t>
  </si>
  <si>
    <t>Rachunek zysków i strat</t>
  </si>
  <si>
    <t xml:space="preserve">jednostki (wariant </t>
  </si>
  <si>
    <t>porównawczy)</t>
  </si>
  <si>
    <t>A.       Przychody netto ze sprzedaży i zrównane z nimi, w tym:</t>
  </si>
  <si>
    <t>I.        Przychody netto ze sprzedaży produktów</t>
  </si>
  <si>
    <t>1.       W tym: dotacje zaliczane do przychodów (podmiotowe, przedmiotowe, na pierwsze wyposażenie w środki obrotowe)</t>
  </si>
  <si>
    <t>II.       Zmiana stanu produktów (zwiększenie - wartość dodatnia, zmniejszenie - wartość ujemna)</t>
  </si>
  <si>
    <t>III.       Koszt wytworzenia produktów na własne potrzeby jednostki</t>
  </si>
  <si>
    <t>IV.     Przychody netto ze sprzedaży towarów i materiałów</t>
  </si>
  <si>
    <t>V.      Pozostałe dochody budżetowe</t>
  </si>
  <si>
    <t>B.      Koszty działalności operacyjnej</t>
  </si>
  <si>
    <t>I.       Amortyzacja</t>
  </si>
  <si>
    <t>II.      Zużycie materiałów i energii</t>
  </si>
  <si>
    <t>III.      Usługi obce</t>
  </si>
  <si>
    <t>IV.     Podatki i opłaty</t>
  </si>
  <si>
    <t>V.      Wynagrodzenia</t>
  </si>
  <si>
    <t>VI.     Ubezpieczenia społeczne i inne świadczenia dla pracowników</t>
  </si>
  <si>
    <t>VII.     Pozostałe koszty rodzajowe</t>
  </si>
  <si>
    <t>VIII.    Wartość sprzedanych towarów i materiałów</t>
  </si>
  <si>
    <t>IX.      Udzielone dotacje</t>
  </si>
  <si>
    <t>X.       Inne świadczenia finansowane z budżetu</t>
  </si>
  <si>
    <t>XI.      Pozostałe obciążenia</t>
  </si>
  <si>
    <t>C.      Zysk (strata) ze sprzedaży  (A-B)</t>
  </si>
  <si>
    <t>D.      Pozostałe przychody operacyjne</t>
  </si>
  <si>
    <t>I.        Zysk ze zbycia niefinansowanych aktywów trwałych</t>
  </si>
  <si>
    <t>II.       Dotacje</t>
  </si>
  <si>
    <t>III.       Pokrycie amortyzacji</t>
  </si>
  <si>
    <t>IV.     Inne przychody operacyjne</t>
  </si>
  <si>
    <t>E.     Pozostałe koszty operacyjne</t>
  </si>
  <si>
    <t>I.       Koszty inwestycji finansowanych ze środków własnych zakładów budżetowych i dochodów własnych jednostek budżetowych</t>
  </si>
  <si>
    <t>II.      Pozostałe koszty operacyjne</t>
  </si>
  <si>
    <t>F.     Zysk (strata) z działalności operacyjnej (C+D-E)</t>
  </si>
  <si>
    <t>G.     Przychody finansowe</t>
  </si>
  <si>
    <t>I.       Dywidendy i udziały w zyskach</t>
  </si>
  <si>
    <t>II.      Odsetki</t>
  </si>
  <si>
    <t>III.      Inne</t>
  </si>
  <si>
    <t>H.      Koszty Finansowe</t>
  </si>
  <si>
    <t>I.       Odsetki</t>
  </si>
  <si>
    <t>II.      Inne</t>
  </si>
  <si>
    <t>I.       Zysk (strata) z działalności gospodarczej (F+G-H)</t>
  </si>
  <si>
    <t>J.      Wynik zdarzeń nadzwyczajnych (J.I.-J.II.)</t>
  </si>
  <si>
    <t>I.       Zyski nadzwyczajne</t>
  </si>
  <si>
    <t>II.      Straty nadzwyczajne</t>
  </si>
  <si>
    <t>K.     Zysk (strata) brutto (I+/- J)</t>
  </si>
  <si>
    <t>L.      Podatek dochodowy</t>
  </si>
  <si>
    <t>M.     Pozostałe obowiązkowe zmniejszenia zysku (zwiększenia straty) oraz nadwyżki środków obrotowych</t>
  </si>
  <si>
    <t>N.      Zysk (strata) netto (K-L-M)</t>
  </si>
  <si>
    <t>I.        Fundusz jednostki na początek okresu (BO)</t>
  </si>
  <si>
    <t>1.       Zwiększenia funduszu (z tytułu)</t>
  </si>
  <si>
    <t>BURMISTRZ MIASTA GUBIN</t>
  </si>
  <si>
    <t>woj. lubuskie</t>
  </si>
  <si>
    <t>000525079</t>
  </si>
  <si>
    <t>Burmistrz Miasta Gubin</t>
  </si>
  <si>
    <t>Urząd Miejski</t>
  </si>
  <si>
    <t>w Gubinie</t>
  </si>
  <si>
    <t xml:space="preserve">Adresat         </t>
  </si>
  <si>
    <r>
      <t xml:space="preserve">sporządzony na dzień </t>
    </r>
    <r>
      <rPr>
        <b/>
        <sz val="8"/>
        <rFont val="Arial CE"/>
        <family val="2"/>
      </rPr>
      <t>31.12.2007</t>
    </r>
  </si>
  <si>
    <r>
      <t xml:space="preserve">2007.03.31  </t>
    </r>
    <r>
      <rPr>
        <sz val="8"/>
        <rFont val="Arial CE"/>
        <family val="2"/>
      </rPr>
      <t xml:space="preserve">    Rok, miesiąc, dzień</t>
    </r>
  </si>
  <si>
    <t>31.12.2007 r.</t>
  </si>
  <si>
    <t>2008.03.31</t>
  </si>
  <si>
    <t xml:space="preserve">    1. Umorzenie wartości niematerialnych i prawnych        48.599,26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</si>
</sst>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  <numFmt numFmtId="167" formatCode="0.000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trike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2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4" fontId="8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9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7" xfId="0" applyFont="1" applyBorder="1" applyAlignment="1">
      <alignment vertical="top" shrinkToFit="1"/>
    </xf>
    <xf numFmtId="0" fontId="5" fillId="0" borderId="8" xfId="0" applyFont="1" applyBorder="1" applyAlignment="1">
      <alignment vertical="top" shrinkToFi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workbookViewId="0" topLeftCell="A1">
      <selection activeCell="D18" sqref="D18"/>
    </sheetView>
  </sheetViews>
  <sheetFormatPr defaultColWidth="9.00390625" defaultRowHeight="12.75"/>
  <cols>
    <col min="1" max="1" width="17.125" style="0" customWidth="1"/>
    <col min="2" max="2" width="12.00390625" style="0" customWidth="1"/>
    <col min="3" max="3" width="13.125" style="0" customWidth="1"/>
    <col min="4" max="4" width="17.875" style="0" customWidth="1"/>
    <col min="5" max="5" width="13.25390625" style="0" customWidth="1"/>
    <col min="6" max="6" width="13.375" style="0" customWidth="1"/>
    <col min="7" max="8" width="10.25390625" style="0" customWidth="1"/>
    <col min="9" max="9" width="12.75390625" style="0" customWidth="1"/>
    <col min="10" max="10" width="13.375" style="0" customWidth="1"/>
  </cols>
  <sheetData>
    <row r="1" s="26" customFormat="1" ht="11.25"/>
    <row r="2" spans="1:6" s="26" customFormat="1" ht="11.25">
      <c r="A2" s="62" t="s">
        <v>50</v>
      </c>
      <c r="B2" s="63"/>
      <c r="C2" s="83"/>
      <c r="D2" s="84"/>
      <c r="E2" s="62" t="s">
        <v>175</v>
      </c>
      <c r="F2" s="63"/>
    </row>
    <row r="3" spans="1:6" s="26" customFormat="1" ht="12.75">
      <c r="A3" s="74" t="s">
        <v>172</v>
      </c>
      <c r="B3" s="75"/>
      <c r="C3" s="85" t="s">
        <v>86</v>
      </c>
      <c r="D3" s="86"/>
      <c r="E3" s="89" t="s">
        <v>173</v>
      </c>
      <c r="F3" s="90"/>
    </row>
    <row r="4" spans="1:6" s="26" customFormat="1" ht="12.75">
      <c r="A4" s="74" t="s">
        <v>170</v>
      </c>
      <c r="B4" s="75"/>
      <c r="C4" s="87" t="s">
        <v>53</v>
      </c>
      <c r="D4" s="88"/>
      <c r="E4" s="89" t="s">
        <v>174</v>
      </c>
      <c r="F4" s="90"/>
    </row>
    <row r="5" spans="1:6" s="26" customFormat="1" ht="11.25">
      <c r="A5" s="64"/>
      <c r="B5" s="65"/>
      <c r="C5" s="101" t="s">
        <v>54</v>
      </c>
      <c r="D5" s="102"/>
      <c r="E5" s="64"/>
      <c r="F5" s="65"/>
    </row>
    <row r="6" spans="1:6" s="26" customFormat="1" ht="11.25">
      <c r="A6" s="78" t="s">
        <v>49</v>
      </c>
      <c r="B6" s="79"/>
      <c r="C6" s="101" t="s">
        <v>55</v>
      </c>
      <c r="D6" s="102"/>
      <c r="E6" s="93" t="s">
        <v>51</v>
      </c>
      <c r="F6" s="94"/>
    </row>
    <row r="7" spans="1:6" s="26" customFormat="1" ht="11.25">
      <c r="A7" s="76"/>
      <c r="B7" s="77"/>
      <c r="C7" s="101" t="s">
        <v>53</v>
      </c>
      <c r="D7" s="102"/>
      <c r="E7" s="95"/>
      <c r="F7" s="96"/>
    </row>
    <row r="8" spans="1:6" s="26" customFormat="1" ht="12">
      <c r="A8" s="105" t="s">
        <v>171</v>
      </c>
      <c r="B8" s="106"/>
      <c r="C8" s="87" t="s">
        <v>176</v>
      </c>
      <c r="D8" s="99"/>
      <c r="E8" s="95"/>
      <c r="F8" s="96"/>
    </row>
    <row r="9" spans="1:6" s="26" customFormat="1" ht="11.25">
      <c r="A9" s="91"/>
      <c r="B9" s="92"/>
      <c r="C9" s="91"/>
      <c r="D9" s="92"/>
      <c r="E9" s="97"/>
      <c r="F9" s="98"/>
    </row>
    <row r="10" spans="2:10" s="26" customFormat="1" ht="11.25">
      <c r="B10" s="103"/>
      <c r="C10" s="103"/>
      <c r="D10" s="27"/>
      <c r="E10" s="104"/>
      <c r="F10" s="104"/>
      <c r="G10" s="103"/>
      <c r="H10" s="103"/>
      <c r="I10" s="103"/>
      <c r="J10" s="103"/>
    </row>
    <row r="11" spans="1:6" s="26" customFormat="1" ht="22.5">
      <c r="A11" s="7" t="s">
        <v>0</v>
      </c>
      <c r="B11" s="15" t="s">
        <v>56</v>
      </c>
      <c r="C11" s="15" t="s">
        <v>57</v>
      </c>
      <c r="D11" s="7" t="s">
        <v>25</v>
      </c>
      <c r="E11" s="15" t="s">
        <v>56</v>
      </c>
      <c r="F11" s="15" t="s">
        <v>57</v>
      </c>
    </row>
    <row r="12" spans="1:10" s="29" customFormat="1" ht="11.25">
      <c r="A12" s="8" t="s">
        <v>1</v>
      </c>
      <c r="B12" s="14">
        <f>SUM(B13+B14+B23+B24+B28)</f>
        <v>104848657.32000001</v>
      </c>
      <c r="C12" s="14">
        <f>SUM(C13+C14+C23+C24+C28)</f>
        <v>102675324.59</v>
      </c>
      <c r="D12" s="8" t="s">
        <v>26</v>
      </c>
      <c r="E12" s="14">
        <f>SUM(E13+E14+E17+E18+E19+E20)</f>
        <v>106967928.74</v>
      </c>
      <c r="F12" s="14">
        <f>SUM(F13+F14+F17+F18+F19+F20)</f>
        <v>104246974.05</v>
      </c>
      <c r="G12" s="28"/>
      <c r="H12" s="28"/>
      <c r="I12" s="28"/>
      <c r="J12" s="28"/>
    </row>
    <row r="13" spans="1:10" s="26" customFormat="1" ht="33.75">
      <c r="A13" s="9" t="s">
        <v>2</v>
      </c>
      <c r="B13" s="30">
        <v>8079</v>
      </c>
      <c r="C13" s="30">
        <v>8877.2</v>
      </c>
      <c r="D13" s="9" t="s">
        <v>27</v>
      </c>
      <c r="E13" s="30">
        <v>105954735.46</v>
      </c>
      <c r="F13" s="30">
        <v>102112603.47</v>
      </c>
      <c r="G13" s="31"/>
      <c r="H13" s="31"/>
      <c r="I13" s="31"/>
      <c r="J13" s="31"/>
    </row>
    <row r="14" spans="1:10" s="26" customFormat="1" ht="22.5">
      <c r="A14" s="9" t="s">
        <v>3</v>
      </c>
      <c r="B14" s="30">
        <f>SUM(B15)</f>
        <v>93134978.32000001</v>
      </c>
      <c r="C14" s="30">
        <f>SUM(C15+C21)</f>
        <v>90271258.49</v>
      </c>
      <c r="D14" s="9" t="s">
        <v>28</v>
      </c>
      <c r="E14" s="30">
        <f>SUM(E15-E16)</f>
        <v>1013193.28</v>
      </c>
      <c r="F14" s="30">
        <f>SUM(F15-F16)</f>
        <v>2134370.58</v>
      </c>
      <c r="G14" s="31"/>
      <c r="H14" s="31"/>
      <c r="I14" s="31"/>
      <c r="J14" s="31"/>
    </row>
    <row r="15" spans="1:10" s="26" customFormat="1" ht="11.25">
      <c r="A15" s="10" t="s">
        <v>4</v>
      </c>
      <c r="B15" s="30">
        <f>SUM(B16:B22)</f>
        <v>93134978.32000001</v>
      </c>
      <c r="C15" s="30">
        <f>SUM(C16:C20)</f>
        <v>89730558.03999999</v>
      </c>
      <c r="D15" s="10" t="s">
        <v>29</v>
      </c>
      <c r="E15" s="30">
        <v>1013193.28</v>
      </c>
      <c r="F15" s="30">
        <v>2134370.58</v>
      </c>
      <c r="G15" s="31"/>
      <c r="H15" s="31"/>
      <c r="I15" s="31"/>
      <c r="J15" s="31"/>
    </row>
    <row r="16" spans="1:10" s="26" customFormat="1" ht="11.25">
      <c r="A16" s="10" t="s">
        <v>5</v>
      </c>
      <c r="B16" s="30">
        <v>51353126.55</v>
      </c>
      <c r="C16" s="30">
        <v>50251675.41</v>
      </c>
      <c r="D16" s="10" t="s">
        <v>30</v>
      </c>
      <c r="E16" s="30"/>
      <c r="F16" s="30">
        <v>0</v>
      </c>
      <c r="G16" s="31"/>
      <c r="H16" s="31"/>
      <c r="I16" s="31"/>
      <c r="J16" s="31"/>
    </row>
    <row r="17" spans="1:10" s="26" customFormat="1" ht="33.75">
      <c r="A17" s="10" t="s">
        <v>6</v>
      </c>
      <c r="B17" s="30">
        <v>38344023.85</v>
      </c>
      <c r="C17" s="30">
        <v>39102638.32</v>
      </c>
      <c r="D17" s="9" t="s">
        <v>31</v>
      </c>
      <c r="E17" s="30">
        <v>0</v>
      </c>
      <c r="F17" s="30">
        <v>0</v>
      </c>
      <c r="G17" s="31"/>
      <c r="H17" s="31"/>
      <c r="I17" s="31"/>
      <c r="J17" s="31"/>
    </row>
    <row r="18" spans="1:10" s="26" customFormat="1" ht="22.5">
      <c r="A18" s="10" t="s">
        <v>7</v>
      </c>
      <c r="B18" s="30">
        <v>206139.08</v>
      </c>
      <c r="C18" s="30">
        <v>216700.66</v>
      </c>
      <c r="D18" s="9" t="s">
        <v>32</v>
      </c>
      <c r="E18" s="30">
        <v>0</v>
      </c>
      <c r="F18" s="30">
        <v>0</v>
      </c>
      <c r="G18" s="31"/>
      <c r="H18" s="31"/>
      <c r="I18" s="31"/>
      <c r="J18" s="31"/>
    </row>
    <row r="19" spans="1:10" s="26" customFormat="1" ht="33.75">
      <c r="A19" s="10" t="s">
        <v>8</v>
      </c>
      <c r="B19" s="30">
        <v>133209.29</v>
      </c>
      <c r="C19" s="30">
        <v>91669.37</v>
      </c>
      <c r="D19" s="9" t="s">
        <v>33</v>
      </c>
      <c r="E19" s="30">
        <v>0</v>
      </c>
      <c r="F19" s="30">
        <v>0</v>
      </c>
      <c r="G19" s="31"/>
      <c r="H19" s="31"/>
      <c r="I19" s="31"/>
      <c r="J19" s="31"/>
    </row>
    <row r="20" spans="1:10" s="26" customFormat="1" ht="11.25">
      <c r="A20" s="10" t="s">
        <v>9</v>
      </c>
      <c r="B20" s="30">
        <v>57184.63</v>
      </c>
      <c r="C20" s="30">
        <v>67874.28</v>
      </c>
      <c r="D20" s="9" t="s">
        <v>34</v>
      </c>
      <c r="E20" s="30">
        <v>0</v>
      </c>
      <c r="F20" s="30">
        <v>0</v>
      </c>
      <c r="G20" s="31"/>
      <c r="H20" s="31"/>
      <c r="I20" s="31"/>
      <c r="J20" s="31"/>
    </row>
    <row r="21" spans="1:10" s="26" customFormat="1" ht="22.5" customHeight="1">
      <c r="A21" s="10" t="s">
        <v>58</v>
      </c>
      <c r="B21" s="30">
        <v>3041294.92</v>
      </c>
      <c r="C21" s="30">
        <v>540700.45</v>
      </c>
      <c r="D21" s="9" t="s">
        <v>35</v>
      </c>
      <c r="E21" s="14">
        <f>SUM(E22+E23)</f>
        <v>0</v>
      </c>
      <c r="F21" s="14">
        <f>SUM(F22+F23)</f>
        <v>0</v>
      </c>
      <c r="G21" s="31"/>
      <c r="H21" s="31"/>
      <c r="I21" s="31"/>
      <c r="J21" s="31"/>
    </row>
    <row r="22" spans="1:10" s="26" customFormat="1" ht="22.5">
      <c r="A22" s="10" t="s">
        <v>10</v>
      </c>
      <c r="B22" s="30">
        <v>0</v>
      </c>
      <c r="C22" s="30">
        <v>0</v>
      </c>
      <c r="D22" s="10" t="s">
        <v>47</v>
      </c>
      <c r="E22" s="30">
        <v>0</v>
      </c>
      <c r="F22" s="30">
        <v>0</v>
      </c>
      <c r="G22" s="31"/>
      <c r="H22" s="31"/>
      <c r="I22" s="31"/>
      <c r="J22" s="31"/>
    </row>
    <row r="23" spans="1:10" s="26" customFormat="1" ht="22.5">
      <c r="A23" s="9" t="s">
        <v>11</v>
      </c>
      <c r="B23" s="30">
        <v>0</v>
      </c>
      <c r="C23" s="30">
        <v>689588.9</v>
      </c>
      <c r="D23" s="10" t="s">
        <v>48</v>
      </c>
      <c r="E23" s="30">
        <v>0</v>
      </c>
      <c r="F23" s="30">
        <v>0</v>
      </c>
      <c r="G23" s="31"/>
      <c r="H23" s="31"/>
      <c r="I23" s="31"/>
      <c r="J23" s="31"/>
    </row>
    <row r="24" spans="1:10" s="26" customFormat="1" ht="22.5">
      <c r="A24" s="9" t="s">
        <v>12</v>
      </c>
      <c r="B24" s="30">
        <f>SUM(B25:B27)</f>
        <v>11705600</v>
      </c>
      <c r="C24" s="30">
        <f>SUM(C25:C27)</f>
        <v>11705600</v>
      </c>
      <c r="D24" s="9" t="s">
        <v>36</v>
      </c>
      <c r="E24" s="30">
        <v>0</v>
      </c>
      <c r="F24" s="30">
        <v>0</v>
      </c>
      <c r="G24" s="31"/>
      <c r="H24" s="31"/>
      <c r="I24" s="31"/>
      <c r="J24" s="31"/>
    </row>
    <row r="25" spans="1:10" s="26" customFormat="1" ht="33.75">
      <c r="A25" s="10" t="s">
        <v>13</v>
      </c>
      <c r="B25" s="30">
        <v>11705600</v>
      </c>
      <c r="C25" s="30">
        <v>11705600</v>
      </c>
      <c r="D25" s="9" t="s">
        <v>59</v>
      </c>
      <c r="E25" s="14">
        <f>SUM(E26+E35)</f>
        <v>1349994.85</v>
      </c>
      <c r="F25" s="14">
        <f>SUM(F26+F35)</f>
        <v>1063488.95</v>
      </c>
      <c r="G25" s="31"/>
      <c r="H25" s="31"/>
      <c r="I25" s="31"/>
      <c r="J25" s="31"/>
    </row>
    <row r="26" spans="1:10" s="26" customFormat="1" ht="33.75">
      <c r="A26" s="10" t="s">
        <v>14</v>
      </c>
      <c r="B26" s="30"/>
      <c r="C26" s="30"/>
      <c r="D26" s="10" t="s">
        <v>46</v>
      </c>
      <c r="E26" s="13">
        <f>SUM(E27:E34)</f>
        <v>1083350.94</v>
      </c>
      <c r="F26" s="13">
        <f>SUM(F27:F34)</f>
        <v>776479.25</v>
      </c>
      <c r="G26" s="31"/>
      <c r="H26" s="31"/>
      <c r="I26" s="31"/>
      <c r="J26" s="31"/>
    </row>
    <row r="27" spans="1:10" s="26" customFormat="1" ht="33.75">
      <c r="A27" s="10" t="s">
        <v>15</v>
      </c>
      <c r="B27" s="30"/>
      <c r="C27" s="30"/>
      <c r="D27" s="10" t="s">
        <v>60</v>
      </c>
      <c r="E27" s="30">
        <v>440846.17</v>
      </c>
      <c r="F27" s="30">
        <v>319480.11</v>
      </c>
      <c r="G27" s="31"/>
      <c r="H27" s="31"/>
      <c r="I27" s="31"/>
      <c r="J27" s="31"/>
    </row>
    <row r="28" spans="1:10" s="26" customFormat="1" ht="33.75">
      <c r="A28" s="9" t="s">
        <v>16</v>
      </c>
      <c r="B28" s="30">
        <v>0</v>
      </c>
      <c r="C28" s="30">
        <v>0</v>
      </c>
      <c r="D28" s="10" t="s">
        <v>61</v>
      </c>
      <c r="E28" s="30">
        <v>62151.32</v>
      </c>
      <c r="F28" s="30">
        <v>67743.77</v>
      </c>
      <c r="G28" s="31"/>
      <c r="H28" s="31"/>
      <c r="I28" s="31"/>
      <c r="J28" s="31"/>
    </row>
    <row r="29" spans="1:10" s="29" customFormat="1" ht="21" customHeight="1">
      <c r="A29" s="9" t="s">
        <v>17</v>
      </c>
      <c r="B29" s="14">
        <f>SUM(B30+B35+B41+B45+B46)</f>
        <v>4001945.17</v>
      </c>
      <c r="C29" s="14">
        <f>SUM(C30+C35+C41+C45+C46)</f>
        <v>3324727.3099999996</v>
      </c>
      <c r="D29" s="10" t="s">
        <v>62</v>
      </c>
      <c r="E29" s="30">
        <v>137044.61</v>
      </c>
      <c r="F29" s="30">
        <v>25622.46</v>
      </c>
      <c r="G29" s="28"/>
      <c r="H29" s="28"/>
      <c r="I29" s="28"/>
      <c r="J29" s="28"/>
    </row>
    <row r="30" spans="1:10" s="26" customFormat="1" ht="22.5">
      <c r="A30" s="9" t="s">
        <v>18</v>
      </c>
      <c r="B30" s="30">
        <v>0</v>
      </c>
      <c r="C30" s="30">
        <f>SUM(C31:C34)</f>
        <v>0</v>
      </c>
      <c r="D30" s="10" t="s">
        <v>63</v>
      </c>
      <c r="E30" s="30">
        <v>114026.88</v>
      </c>
      <c r="F30" s="30">
        <v>109533.05</v>
      </c>
      <c r="G30" s="31"/>
      <c r="H30" s="31"/>
      <c r="I30" s="31"/>
      <c r="J30" s="31"/>
    </row>
    <row r="31" spans="1:10" s="26" customFormat="1" ht="22.5">
      <c r="A31" s="10" t="s">
        <v>19</v>
      </c>
      <c r="B31" s="30"/>
      <c r="C31" s="30"/>
      <c r="D31" s="10" t="s">
        <v>37</v>
      </c>
      <c r="E31" s="30">
        <v>87408.04</v>
      </c>
      <c r="F31" s="30">
        <v>44682.23</v>
      </c>
      <c r="G31" s="31"/>
      <c r="H31" s="31"/>
      <c r="I31" s="31"/>
      <c r="J31" s="31"/>
    </row>
    <row r="32" spans="1:10" s="26" customFormat="1" ht="45">
      <c r="A32" s="10" t="s">
        <v>20</v>
      </c>
      <c r="B32" s="30"/>
      <c r="C32" s="30"/>
      <c r="D32" s="10" t="s">
        <v>64</v>
      </c>
      <c r="E32" s="30">
        <v>224134.13</v>
      </c>
      <c r="F32" s="30">
        <v>209417.63</v>
      </c>
      <c r="G32" s="31"/>
      <c r="H32" s="31"/>
      <c r="I32" s="31"/>
      <c r="J32" s="31"/>
    </row>
    <row r="33" spans="1:10" s="26" customFormat="1" ht="56.25">
      <c r="A33" s="10" t="s">
        <v>21</v>
      </c>
      <c r="B33" s="30"/>
      <c r="C33" s="30"/>
      <c r="D33" s="10" t="s">
        <v>65</v>
      </c>
      <c r="E33" s="30">
        <v>17739.79</v>
      </c>
      <c r="F33" s="30"/>
      <c r="G33" s="31"/>
      <c r="H33" s="31"/>
      <c r="I33" s="31"/>
      <c r="J33" s="31"/>
    </row>
    <row r="34" spans="1:10" s="26" customFormat="1" ht="22.5">
      <c r="A34" s="10" t="s">
        <v>22</v>
      </c>
      <c r="B34" s="30"/>
      <c r="C34" s="30"/>
      <c r="D34" s="10" t="s">
        <v>66</v>
      </c>
      <c r="E34" s="30">
        <v>0</v>
      </c>
      <c r="F34" s="30">
        <v>0</v>
      </c>
      <c r="G34" s="31"/>
      <c r="H34" s="31"/>
      <c r="I34" s="31"/>
      <c r="J34" s="31"/>
    </row>
    <row r="35" spans="1:10" s="26" customFormat="1" ht="22.5">
      <c r="A35" s="9" t="s">
        <v>23</v>
      </c>
      <c r="B35" s="30">
        <f>SUM(B36:B40)</f>
        <v>3611137.9299999997</v>
      </c>
      <c r="C35" s="30">
        <f>SUM(C36:C40)</f>
        <v>2867803.07</v>
      </c>
      <c r="D35" s="9" t="s">
        <v>38</v>
      </c>
      <c r="E35" s="30">
        <f>SUM(E36:E37)</f>
        <v>266643.91000000003</v>
      </c>
      <c r="F35" s="30">
        <f>SUM(F36:F37)</f>
        <v>287009.69999999995</v>
      </c>
      <c r="G35" s="31"/>
      <c r="H35" s="31"/>
      <c r="I35" s="31"/>
      <c r="J35" s="31"/>
    </row>
    <row r="36" spans="1:10" s="26" customFormat="1" ht="33.75">
      <c r="A36" s="10" t="s">
        <v>24</v>
      </c>
      <c r="B36" s="30">
        <v>715</v>
      </c>
      <c r="C36" s="30">
        <v>65</v>
      </c>
      <c r="D36" s="10" t="s">
        <v>69</v>
      </c>
      <c r="E36" s="30">
        <v>143821.51</v>
      </c>
      <c r="F36" s="30">
        <v>161126.3</v>
      </c>
      <c r="G36" s="31"/>
      <c r="H36" s="31"/>
      <c r="I36" s="31"/>
      <c r="J36" s="31"/>
    </row>
    <row r="37" spans="1:10" s="26" customFormat="1" ht="22.5">
      <c r="A37" s="10" t="s">
        <v>78</v>
      </c>
      <c r="B37" s="30"/>
      <c r="C37" s="30"/>
      <c r="D37" s="10" t="s">
        <v>42</v>
      </c>
      <c r="E37" s="30">
        <v>122822.4</v>
      </c>
      <c r="F37" s="30">
        <v>125883.4</v>
      </c>
      <c r="G37" s="31"/>
      <c r="H37" s="31"/>
      <c r="I37" s="31"/>
      <c r="J37" s="31"/>
    </row>
    <row r="38" spans="1:10" s="26" customFormat="1" ht="33" customHeight="1">
      <c r="A38" s="10" t="s">
        <v>77</v>
      </c>
      <c r="B38" s="30"/>
      <c r="C38" s="30"/>
      <c r="D38" s="9" t="s">
        <v>43</v>
      </c>
      <c r="E38" s="14">
        <f>E39+E40</f>
        <v>532678.9</v>
      </c>
      <c r="F38" s="14">
        <f>F39+F40</f>
        <v>689588.9</v>
      </c>
      <c r="G38" s="31"/>
      <c r="H38" s="31"/>
      <c r="I38" s="31"/>
      <c r="J38" s="31"/>
    </row>
    <row r="39" spans="1:10" s="26" customFormat="1" ht="33.75">
      <c r="A39" s="10" t="s">
        <v>39</v>
      </c>
      <c r="B39" s="32">
        <v>3549268.34</v>
      </c>
      <c r="C39" s="32">
        <v>2867738.07</v>
      </c>
      <c r="D39" s="9" t="s">
        <v>68</v>
      </c>
      <c r="E39" s="14">
        <v>532678.9</v>
      </c>
      <c r="F39" s="14">
        <v>689588.9</v>
      </c>
      <c r="G39" s="31"/>
      <c r="H39" s="31"/>
      <c r="I39" s="31"/>
      <c r="J39" s="31"/>
    </row>
    <row r="40" spans="1:10" s="26" customFormat="1" ht="56.25">
      <c r="A40" s="10" t="s">
        <v>76</v>
      </c>
      <c r="B40" s="30">
        <v>61154.59</v>
      </c>
      <c r="C40" s="30"/>
      <c r="D40" s="9" t="s">
        <v>67</v>
      </c>
      <c r="E40" s="14"/>
      <c r="F40" s="14"/>
      <c r="G40" s="31"/>
      <c r="H40" s="31"/>
      <c r="I40" s="31"/>
      <c r="J40" s="31"/>
    </row>
    <row r="41" spans="1:10" s="26" customFormat="1" ht="16.5" customHeight="1">
      <c r="A41" s="9" t="s">
        <v>40</v>
      </c>
      <c r="B41" s="30">
        <f>SUM(B42:B44)</f>
        <v>390807.24</v>
      </c>
      <c r="C41" s="30">
        <f>SUM(C42:C44)</f>
        <v>456924.24</v>
      </c>
      <c r="D41" s="9" t="s">
        <v>44</v>
      </c>
      <c r="E41" s="14"/>
      <c r="F41" s="14"/>
      <c r="G41" s="31"/>
      <c r="H41" s="31"/>
      <c r="I41" s="31"/>
      <c r="J41" s="31"/>
    </row>
    <row r="42" spans="1:10" s="26" customFormat="1" ht="22.5">
      <c r="A42" s="10" t="s">
        <v>70</v>
      </c>
      <c r="B42" s="30"/>
      <c r="C42" s="30"/>
      <c r="D42" s="12"/>
      <c r="E42" s="33"/>
      <c r="F42" s="33"/>
      <c r="G42" s="31"/>
      <c r="H42" s="31"/>
      <c r="I42" s="31"/>
      <c r="J42" s="31"/>
    </row>
    <row r="43" spans="1:10" s="26" customFormat="1" ht="33.75">
      <c r="A43" s="10" t="s">
        <v>71</v>
      </c>
      <c r="B43" s="30">
        <v>390807.24</v>
      </c>
      <c r="C43" s="30">
        <v>456924.24</v>
      </c>
      <c r="D43" s="13"/>
      <c r="E43" s="30"/>
      <c r="F43" s="30"/>
      <c r="G43" s="31"/>
      <c r="H43" s="31"/>
      <c r="I43" s="31"/>
      <c r="J43" s="31"/>
    </row>
    <row r="44" spans="1:10" s="26" customFormat="1" ht="26.25" customHeight="1">
      <c r="A44" s="10" t="s">
        <v>72</v>
      </c>
      <c r="B44" s="30"/>
      <c r="C44" s="30"/>
      <c r="D44" s="13"/>
      <c r="E44" s="30"/>
      <c r="F44" s="30"/>
      <c r="G44" s="31"/>
      <c r="H44" s="31"/>
      <c r="I44" s="31"/>
      <c r="J44" s="31"/>
    </row>
    <row r="45" spans="1:10" s="26" customFormat="1" ht="21.75" customHeight="1">
      <c r="A45" s="9" t="s">
        <v>73</v>
      </c>
      <c r="B45" s="30"/>
      <c r="C45" s="30"/>
      <c r="D45" s="13"/>
      <c r="E45" s="30"/>
      <c r="F45" s="30"/>
      <c r="G45" s="31"/>
      <c r="H45" s="31"/>
      <c r="I45" s="31"/>
      <c r="J45" s="31"/>
    </row>
    <row r="46" spans="1:10" s="26" customFormat="1" ht="22.5" customHeight="1">
      <c r="A46" s="9" t="s">
        <v>74</v>
      </c>
      <c r="B46" s="30"/>
      <c r="C46" s="30"/>
      <c r="D46" s="13"/>
      <c r="E46" s="30"/>
      <c r="F46" s="30"/>
      <c r="G46" s="31"/>
      <c r="H46" s="31"/>
      <c r="I46" s="31"/>
      <c r="J46" s="31"/>
    </row>
    <row r="47" spans="1:10" s="29" customFormat="1" ht="18" customHeight="1">
      <c r="A47" s="9" t="s">
        <v>75</v>
      </c>
      <c r="B47" s="30"/>
      <c r="C47" s="30"/>
      <c r="D47" s="14"/>
      <c r="E47" s="14"/>
      <c r="F47" s="14"/>
      <c r="G47" s="28"/>
      <c r="H47" s="28"/>
      <c r="I47" s="28"/>
      <c r="J47" s="28"/>
    </row>
    <row r="48" spans="1:10" s="29" customFormat="1" ht="15" customHeight="1">
      <c r="A48" s="11" t="s">
        <v>41</v>
      </c>
      <c r="B48" s="14">
        <f>SUM(B12+B29+B47)</f>
        <v>108850602.49000001</v>
      </c>
      <c r="C48" s="14">
        <f>SUM(C12+C29+C47)</f>
        <v>106000051.9</v>
      </c>
      <c r="D48" s="11" t="s">
        <v>45</v>
      </c>
      <c r="E48" s="14">
        <f>SUM(E12+E21+E24+E25+E38+E41)</f>
        <v>108850602.49</v>
      </c>
      <c r="F48" s="14">
        <f>SUM(F12+F21+F24+F25+F38+F41)</f>
        <v>106000051.9</v>
      </c>
      <c r="G48" s="28"/>
      <c r="H48" s="28"/>
      <c r="I48" s="28"/>
      <c r="J48" s="28"/>
    </row>
    <row r="49" s="26" customFormat="1" ht="12" customHeight="1">
      <c r="A49" s="34"/>
    </row>
    <row r="50" spans="1:6" s="26" customFormat="1" ht="12" customHeight="1">
      <c r="A50" s="73" t="s">
        <v>79</v>
      </c>
      <c r="B50" s="81"/>
      <c r="C50" s="81"/>
      <c r="D50" s="81"/>
      <c r="E50" s="81"/>
      <c r="F50" s="81"/>
    </row>
    <row r="51" spans="1:10" s="35" customFormat="1" ht="11.25">
      <c r="A51" s="73" t="s">
        <v>80</v>
      </c>
      <c r="B51" s="82"/>
      <c r="C51" s="82"/>
      <c r="D51" s="82"/>
      <c r="E51" s="82"/>
      <c r="F51" s="82"/>
      <c r="G51" s="100"/>
      <c r="H51" s="100"/>
      <c r="I51" s="100"/>
      <c r="J51" s="100"/>
    </row>
    <row r="52" spans="1:10" s="37" customFormat="1" ht="11.25">
      <c r="A52" s="80" t="s">
        <v>81</v>
      </c>
      <c r="B52" s="80"/>
      <c r="C52" s="80"/>
      <c r="D52" s="80"/>
      <c r="E52" s="80"/>
      <c r="F52" s="80"/>
      <c r="G52" s="36"/>
      <c r="H52" s="36"/>
      <c r="I52" s="36"/>
      <c r="J52" s="36"/>
    </row>
    <row r="53" spans="1:10" s="37" customFormat="1" ht="11.25">
      <c r="A53" s="73" t="s">
        <v>180</v>
      </c>
      <c r="B53" s="80"/>
      <c r="C53" s="80"/>
      <c r="D53" s="80"/>
      <c r="E53" s="80"/>
      <c r="F53" s="80"/>
      <c r="G53" s="36"/>
      <c r="H53" s="36"/>
      <c r="I53" s="36"/>
      <c r="J53" s="36"/>
    </row>
    <row r="54" spans="1:10" s="37" customFormat="1" ht="11.25">
      <c r="A54" s="73" t="s">
        <v>82</v>
      </c>
      <c r="B54" s="80"/>
      <c r="C54" s="80"/>
      <c r="D54" s="80"/>
      <c r="E54" s="80"/>
      <c r="F54" s="80"/>
      <c r="G54" s="36"/>
      <c r="H54" s="36"/>
      <c r="I54" s="36"/>
      <c r="J54" s="36"/>
    </row>
    <row r="55" spans="1:10" s="37" customFormat="1" ht="11.25">
      <c r="A55" s="73" t="s">
        <v>83</v>
      </c>
      <c r="B55" s="80"/>
      <c r="C55" s="80"/>
      <c r="D55" s="80"/>
      <c r="E55" s="80"/>
      <c r="F55" s="80"/>
      <c r="G55" s="36"/>
      <c r="H55" s="36"/>
      <c r="I55" s="36"/>
      <c r="J55" s="36"/>
    </row>
    <row r="56" spans="1:10" s="26" customFormat="1" ht="11.25">
      <c r="A56" s="34"/>
      <c r="B56" s="31"/>
      <c r="C56" s="31"/>
      <c r="D56" s="31"/>
      <c r="E56" s="31"/>
      <c r="F56" s="31"/>
      <c r="G56" s="31"/>
      <c r="H56" s="31"/>
      <c r="I56" s="31"/>
      <c r="J56" s="31"/>
    </row>
    <row r="57" spans="1:10" s="26" customFormat="1" ht="11.25">
      <c r="A57" s="16"/>
      <c r="B57" s="31"/>
      <c r="C57" s="31"/>
      <c r="D57" s="31"/>
      <c r="E57" s="31"/>
      <c r="F57" s="31"/>
      <c r="G57" s="31"/>
      <c r="H57" s="31"/>
      <c r="I57" s="31"/>
      <c r="J57" s="31"/>
    </row>
    <row r="58" spans="1:10" s="26" customFormat="1" ht="33.75">
      <c r="A58" s="38" t="s">
        <v>84</v>
      </c>
      <c r="B58" s="31"/>
      <c r="C58" s="39" t="s">
        <v>177</v>
      </c>
      <c r="D58" s="40" t="s">
        <v>85</v>
      </c>
      <c r="E58" s="31"/>
      <c r="F58" s="31"/>
      <c r="G58" s="31"/>
      <c r="H58" s="31"/>
      <c r="I58" s="31"/>
      <c r="J58" s="31"/>
    </row>
    <row r="59" spans="1:10" s="26" customFormat="1" ht="11.25">
      <c r="A59" s="16"/>
      <c r="B59" s="31"/>
      <c r="C59" s="31"/>
      <c r="D59" s="31"/>
      <c r="E59" s="31"/>
      <c r="F59" s="31"/>
      <c r="G59" s="31"/>
      <c r="H59" s="31"/>
      <c r="I59" s="31"/>
      <c r="J59" s="31"/>
    </row>
    <row r="60" spans="1:10" s="26" customFormat="1" ht="11.25">
      <c r="A60" s="16"/>
      <c r="B60" s="31"/>
      <c r="C60" s="31"/>
      <c r="D60" s="31"/>
      <c r="E60" s="31"/>
      <c r="F60" s="31"/>
      <c r="G60" s="31"/>
      <c r="H60" s="31"/>
      <c r="I60" s="31"/>
      <c r="J60" s="31"/>
    </row>
    <row r="61" spans="1:10" s="19" customFormat="1" ht="12">
      <c r="A61" s="23"/>
      <c r="B61" s="18"/>
      <c r="C61" s="18"/>
      <c r="D61" s="18"/>
      <c r="E61" s="18"/>
      <c r="F61" s="18"/>
      <c r="G61" s="18"/>
      <c r="H61" s="18"/>
      <c r="I61" s="18"/>
      <c r="J61" s="18"/>
    </row>
    <row r="62" spans="1:10" s="17" customFormat="1" ht="12">
      <c r="A62" s="21"/>
      <c r="B62" s="20"/>
      <c r="C62" s="20"/>
      <c r="D62" s="20"/>
      <c r="E62" s="20"/>
      <c r="F62" s="20"/>
      <c r="G62" s="20"/>
      <c r="H62" s="20"/>
      <c r="I62" s="20"/>
      <c r="J62" s="20"/>
    </row>
    <row r="63" spans="1:10" s="17" customFormat="1" ht="12">
      <c r="A63" s="21"/>
      <c r="B63" s="20"/>
      <c r="C63" s="20"/>
      <c r="D63" s="20"/>
      <c r="E63" s="20"/>
      <c r="F63" s="20"/>
      <c r="G63" s="20"/>
      <c r="H63" s="20"/>
      <c r="I63" s="20"/>
      <c r="J63" s="20"/>
    </row>
    <row r="64" spans="1:10" s="19" customFormat="1" ht="12">
      <c r="A64" s="23"/>
      <c r="B64" s="18"/>
      <c r="C64" s="18"/>
      <c r="D64" s="18"/>
      <c r="E64" s="18"/>
      <c r="F64" s="18"/>
      <c r="G64" s="18"/>
      <c r="H64" s="18"/>
      <c r="I64" s="20"/>
      <c r="J64" s="20"/>
    </row>
    <row r="65" spans="1:10" s="19" customFormat="1" ht="12">
      <c r="A65" s="23"/>
      <c r="B65" s="18"/>
      <c r="C65" s="18"/>
      <c r="D65" s="18"/>
      <c r="E65" s="18"/>
      <c r="F65" s="18"/>
      <c r="G65" s="18"/>
      <c r="H65" s="18"/>
      <c r="I65" s="18"/>
      <c r="J65" s="18"/>
    </row>
    <row r="66" spans="1:10" s="22" customFormat="1" ht="12">
      <c r="A66" s="24"/>
      <c r="B66" s="25"/>
      <c r="C66" s="25"/>
      <c r="D66" s="25"/>
      <c r="E66" s="25"/>
      <c r="F66" s="25"/>
      <c r="G66" s="25"/>
      <c r="H66" s="25"/>
      <c r="I66" s="25"/>
      <c r="J66" s="25"/>
    </row>
    <row r="67" spans="1:10" s="17" customFormat="1" ht="12">
      <c r="A67" s="21"/>
      <c r="B67" s="20"/>
      <c r="C67" s="20"/>
      <c r="D67" s="20"/>
      <c r="E67" s="20"/>
      <c r="F67" s="20"/>
      <c r="G67" s="20"/>
      <c r="H67" s="20"/>
      <c r="I67" s="20"/>
      <c r="J67" s="20"/>
    </row>
    <row r="68" spans="1:10" s="17" customFormat="1" ht="12">
      <c r="A68" s="21"/>
      <c r="B68" s="20"/>
      <c r="C68" s="20"/>
      <c r="D68" s="20"/>
      <c r="E68" s="20"/>
      <c r="F68" s="20"/>
      <c r="G68" s="20"/>
      <c r="H68" s="20"/>
      <c r="I68" s="20"/>
      <c r="J68" s="20"/>
    </row>
    <row r="69" spans="1:10" s="17" customFormat="1" ht="12">
      <c r="A69" s="21"/>
      <c r="B69" s="20"/>
      <c r="C69" s="20"/>
      <c r="D69" s="20"/>
      <c r="E69" s="20"/>
      <c r="F69" s="20"/>
      <c r="G69" s="20"/>
      <c r="H69" s="20"/>
      <c r="I69" s="20"/>
      <c r="J69" s="20"/>
    </row>
    <row r="70" spans="1:10" s="17" customFormat="1" ht="12">
      <c r="A70" s="21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.75">
      <c r="A71" s="1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1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1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1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3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1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"/>
      <c r="B77" s="6"/>
      <c r="C77" s="6"/>
      <c r="D77" s="6"/>
      <c r="E77" s="6"/>
      <c r="F77" s="6"/>
      <c r="G77" s="6"/>
      <c r="H77" s="6"/>
      <c r="I77" s="6"/>
      <c r="J77" s="6"/>
    </row>
    <row r="78" spans="1:8" s="2" customFormat="1" ht="12.75">
      <c r="A78" s="3"/>
      <c r="B78" s="5"/>
      <c r="C78" s="5"/>
      <c r="D78" s="5"/>
      <c r="E78" s="5"/>
      <c r="F78" s="5"/>
      <c r="G78" s="5"/>
      <c r="H78" s="5"/>
    </row>
    <row r="79" spans="1:10" ht="12.75">
      <c r="A79" s="3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3"/>
      <c r="B80" s="6"/>
      <c r="C80" s="6"/>
      <c r="D80" s="6"/>
      <c r="E80" s="6"/>
      <c r="F80" s="6"/>
      <c r="G80" s="6"/>
      <c r="H80" s="6"/>
      <c r="I80" s="6"/>
      <c r="J80" s="6"/>
    </row>
    <row r="81" spans="1:10" s="2" customFormat="1" ht="12.75">
      <c r="A81" s="3"/>
      <c r="B81" s="5"/>
      <c r="C81" s="5"/>
      <c r="D81" s="5"/>
      <c r="E81" s="5"/>
      <c r="F81" s="5"/>
      <c r="G81" s="5"/>
      <c r="H81" s="5"/>
      <c r="I81" s="6"/>
      <c r="J81" s="6"/>
    </row>
    <row r="82" spans="1:10" s="2" customFormat="1" ht="12.75">
      <c r="A82" s="4"/>
      <c r="B82" s="5"/>
      <c r="C82" s="5"/>
      <c r="D82" s="5"/>
      <c r="E82" s="5"/>
      <c r="F82" s="5"/>
      <c r="G82" s="5"/>
      <c r="H82" s="5"/>
      <c r="I82" s="5"/>
      <c r="J82" s="5"/>
    </row>
  </sheetData>
  <mergeCells count="29">
    <mergeCell ref="G51:H51"/>
    <mergeCell ref="I51:J51"/>
    <mergeCell ref="C5:D5"/>
    <mergeCell ref="B10:C10"/>
    <mergeCell ref="E10:F10"/>
    <mergeCell ref="G10:H10"/>
    <mergeCell ref="I10:J10"/>
    <mergeCell ref="A8:B8"/>
    <mergeCell ref="C6:D6"/>
    <mergeCell ref="C7:D7"/>
    <mergeCell ref="A9:B9"/>
    <mergeCell ref="E6:F9"/>
    <mergeCell ref="C8:D8"/>
    <mergeCell ref="C9:D9"/>
    <mergeCell ref="C2:D2"/>
    <mergeCell ref="C3:D3"/>
    <mergeCell ref="C4:D4"/>
    <mergeCell ref="E3:F3"/>
    <mergeCell ref="E4:F4"/>
    <mergeCell ref="A54:F54"/>
    <mergeCell ref="A55:F55"/>
    <mergeCell ref="A50:F50"/>
    <mergeCell ref="A51:F51"/>
    <mergeCell ref="A52:F52"/>
    <mergeCell ref="A53:F53"/>
    <mergeCell ref="A3:B3"/>
    <mergeCell ref="A4:B4"/>
    <mergeCell ref="A7:B7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30" sqref="A30:D31"/>
    </sheetView>
  </sheetViews>
  <sheetFormatPr defaultColWidth="9.00390625" defaultRowHeight="12.75"/>
  <cols>
    <col min="1" max="1" width="26.375" style="0" customWidth="1"/>
    <col min="2" max="2" width="26.625" style="0" customWidth="1"/>
    <col min="3" max="4" width="14.625" style="0" customWidth="1"/>
    <col min="7" max="7" width="13.875" style="0" hidden="1" customWidth="1"/>
  </cols>
  <sheetData>
    <row r="1" spans="1:2" ht="12.75">
      <c r="A1" s="42"/>
      <c r="B1" s="43"/>
    </row>
    <row r="2" spans="1:2" ht="12.75">
      <c r="A2" s="42"/>
      <c r="B2" s="1"/>
    </row>
    <row r="3" spans="1:4" ht="22.5" customHeight="1">
      <c r="A3" s="66" t="s">
        <v>50</v>
      </c>
      <c r="B3" s="44" t="s">
        <v>87</v>
      </c>
      <c r="C3" s="78" t="s">
        <v>52</v>
      </c>
      <c r="D3" s="79"/>
    </row>
    <row r="4" spans="1:4" ht="12.75" customHeight="1">
      <c r="A4" s="68" t="s">
        <v>169</v>
      </c>
      <c r="B4" s="45" t="s">
        <v>88</v>
      </c>
      <c r="C4" s="112" t="s">
        <v>173</v>
      </c>
      <c r="D4" s="113"/>
    </row>
    <row r="5" spans="1:4" ht="12.75" customHeight="1">
      <c r="A5" s="69" t="s">
        <v>170</v>
      </c>
      <c r="B5" s="45" t="s">
        <v>89</v>
      </c>
      <c r="C5" s="114" t="s">
        <v>174</v>
      </c>
      <c r="D5" s="115"/>
    </row>
    <row r="6" spans="1:4" ht="13.5" customHeight="1">
      <c r="A6" s="46" t="s">
        <v>49</v>
      </c>
      <c r="B6" s="45" t="s">
        <v>90</v>
      </c>
      <c r="C6" s="116" t="s">
        <v>91</v>
      </c>
      <c r="D6" s="117"/>
    </row>
    <row r="7" spans="1:4" ht="17.25" customHeight="1">
      <c r="A7" s="70" t="s">
        <v>171</v>
      </c>
      <c r="B7" s="47" t="s">
        <v>178</v>
      </c>
      <c r="C7" s="118"/>
      <c r="D7" s="119"/>
    </row>
    <row r="8" spans="1:4" ht="38.25" customHeight="1">
      <c r="A8" s="110"/>
      <c r="B8" s="111"/>
      <c r="C8" s="11" t="s">
        <v>92</v>
      </c>
      <c r="D8" s="11" t="s">
        <v>93</v>
      </c>
    </row>
    <row r="9" spans="1:4" ht="18.75" customHeight="1">
      <c r="A9" s="128" t="s">
        <v>167</v>
      </c>
      <c r="B9" s="129"/>
      <c r="C9" s="134">
        <v>116526096.08</v>
      </c>
      <c r="D9" s="134">
        <v>105954735.46</v>
      </c>
    </row>
    <row r="10" spans="1:4" ht="18.75" customHeight="1">
      <c r="A10" s="108" t="s">
        <v>168</v>
      </c>
      <c r="B10" s="109"/>
      <c r="C10" s="58">
        <f>SUM(C11:C16)</f>
        <v>22437973.3</v>
      </c>
      <c r="D10" s="58">
        <f>SUM(D11:D16)</f>
        <v>28665343.21</v>
      </c>
    </row>
    <row r="11" spans="1:4" ht="18.75" customHeight="1">
      <c r="A11" s="108" t="s">
        <v>94</v>
      </c>
      <c r="B11" s="109"/>
      <c r="C11" s="58">
        <v>0</v>
      </c>
      <c r="D11" s="58">
        <v>1013193.28</v>
      </c>
    </row>
    <row r="12" spans="1:4" ht="18.75" customHeight="1">
      <c r="A12" s="108" t="s">
        <v>95</v>
      </c>
      <c r="B12" s="109"/>
      <c r="C12" s="58">
        <v>15214575.67</v>
      </c>
      <c r="D12" s="58">
        <v>25181400.04</v>
      </c>
    </row>
    <row r="13" spans="1:4" ht="18.75" customHeight="1">
      <c r="A13" s="108" t="s">
        <v>96</v>
      </c>
      <c r="B13" s="109"/>
      <c r="C13" s="58">
        <v>5165426.28</v>
      </c>
      <c r="D13" s="58">
        <v>950347.13</v>
      </c>
    </row>
    <row r="14" spans="1:4" ht="18.75" customHeight="1">
      <c r="A14" s="108" t="s">
        <v>97</v>
      </c>
      <c r="B14" s="109"/>
      <c r="C14" s="58">
        <v>0</v>
      </c>
      <c r="D14" s="58">
        <v>0</v>
      </c>
    </row>
    <row r="15" spans="1:4" ht="18.75" customHeight="1">
      <c r="A15" s="108" t="s">
        <v>98</v>
      </c>
      <c r="B15" s="109"/>
      <c r="C15" s="58">
        <v>301259.85</v>
      </c>
      <c r="D15" s="58">
        <v>1520335</v>
      </c>
    </row>
    <row r="16" spans="1:4" ht="18.75" customHeight="1">
      <c r="A16" s="108" t="s">
        <v>99</v>
      </c>
      <c r="B16" s="109"/>
      <c r="C16" s="58">
        <v>1756711.5</v>
      </c>
      <c r="D16" s="58">
        <v>67.76</v>
      </c>
    </row>
    <row r="17" spans="1:4" ht="18.75" customHeight="1">
      <c r="A17" s="108" t="s">
        <v>100</v>
      </c>
      <c r="B17" s="109"/>
      <c r="C17" s="58">
        <f>SUM(C18:C25)</f>
        <v>33009333.92</v>
      </c>
      <c r="D17" s="58">
        <f>SUM(D18:D25)</f>
        <v>32507475.199999996</v>
      </c>
    </row>
    <row r="18" spans="1:4" ht="18.75" customHeight="1">
      <c r="A18" s="108" t="s">
        <v>101</v>
      </c>
      <c r="B18" s="109"/>
      <c r="C18" s="58">
        <v>9750379.05</v>
      </c>
      <c r="D18" s="58">
        <v>0</v>
      </c>
    </row>
    <row r="19" spans="1:4" ht="18.75" customHeight="1">
      <c r="A19" s="108" t="s">
        <v>102</v>
      </c>
      <c r="B19" s="109"/>
      <c r="C19" s="58">
        <v>11120240.22</v>
      </c>
      <c r="D19" s="58">
        <v>11679151.91</v>
      </c>
    </row>
    <row r="20" spans="1:4" ht="18.75" customHeight="1">
      <c r="A20" s="108" t="s">
        <v>103</v>
      </c>
      <c r="B20" s="109"/>
      <c r="C20" s="58">
        <v>0</v>
      </c>
      <c r="D20" s="58">
        <v>0</v>
      </c>
    </row>
    <row r="21" spans="1:4" ht="18.75" customHeight="1">
      <c r="A21" s="108" t="s">
        <v>104</v>
      </c>
      <c r="B21" s="109"/>
      <c r="C21" s="58">
        <v>5918004.07</v>
      </c>
      <c r="D21" s="58">
        <v>1050681.91</v>
      </c>
    </row>
    <row r="22" spans="1:4" ht="18.75" customHeight="1">
      <c r="A22" s="108" t="s">
        <v>105</v>
      </c>
      <c r="B22" s="109"/>
      <c r="C22" s="58">
        <v>1912504.83</v>
      </c>
      <c r="D22" s="58">
        <v>2024722.2</v>
      </c>
    </row>
    <row r="23" spans="1:4" ht="18.75" customHeight="1">
      <c r="A23" s="108" t="s">
        <v>106</v>
      </c>
      <c r="B23" s="109"/>
      <c r="C23" s="58">
        <v>0</v>
      </c>
      <c r="D23" s="58">
        <v>0</v>
      </c>
    </row>
    <row r="24" spans="1:4" ht="29.25" customHeight="1">
      <c r="A24" s="108" t="s">
        <v>107</v>
      </c>
      <c r="B24" s="109"/>
      <c r="C24" s="58">
        <v>4147624.37</v>
      </c>
      <c r="D24" s="58">
        <v>3325753.42</v>
      </c>
    </row>
    <row r="25" spans="1:4" ht="18.75" customHeight="1">
      <c r="A25" s="108" t="s">
        <v>108</v>
      </c>
      <c r="B25" s="109"/>
      <c r="C25" s="58">
        <v>160581.38</v>
      </c>
      <c r="D25" s="58">
        <v>14427165.76</v>
      </c>
    </row>
    <row r="26" spans="1:7" ht="18.75" customHeight="1">
      <c r="A26" s="108" t="s">
        <v>109</v>
      </c>
      <c r="B26" s="109"/>
      <c r="C26" s="58">
        <v>1013193.28</v>
      </c>
      <c r="D26" s="58">
        <v>2134370.58</v>
      </c>
      <c r="G26" s="6">
        <v>102112603.47</v>
      </c>
    </row>
    <row r="27" spans="1:7" ht="18.75" customHeight="1">
      <c r="A27" s="108" t="s">
        <v>110</v>
      </c>
      <c r="B27" s="109"/>
      <c r="C27" s="58">
        <v>1013193.28</v>
      </c>
      <c r="D27" s="58">
        <v>2134370.58</v>
      </c>
      <c r="G27" s="6">
        <f>D30-G26</f>
        <v>0</v>
      </c>
    </row>
    <row r="28" spans="1:4" ht="18.75" customHeight="1">
      <c r="A28" s="108" t="s">
        <v>111</v>
      </c>
      <c r="B28" s="109"/>
      <c r="C28" s="58">
        <v>0</v>
      </c>
      <c r="D28" s="58"/>
    </row>
    <row r="29" spans="1:4" ht="18.75" customHeight="1">
      <c r="A29" s="108" t="s">
        <v>112</v>
      </c>
      <c r="B29" s="109"/>
      <c r="C29" s="58">
        <v>0</v>
      </c>
      <c r="D29" s="58"/>
    </row>
    <row r="30" spans="1:4" ht="18.75" customHeight="1">
      <c r="A30" s="128" t="s">
        <v>113</v>
      </c>
      <c r="B30" s="129"/>
      <c r="C30" s="134">
        <f>C9+C10-C17</f>
        <v>105954735.46</v>
      </c>
      <c r="D30" s="134">
        <f>D9+D10-D17</f>
        <v>102112603.47</v>
      </c>
    </row>
    <row r="31" spans="1:4" ht="27" customHeight="1">
      <c r="A31" s="128" t="s">
        <v>114</v>
      </c>
      <c r="B31" s="129"/>
      <c r="C31" s="134">
        <f>C30+C26</f>
        <v>106967928.74</v>
      </c>
      <c r="D31" s="134">
        <f>D30+D26</f>
        <v>104246974.05</v>
      </c>
    </row>
    <row r="32" spans="1:2" ht="12.75">
      <c r="A32" s="42"/>
      <c r="B32" s="1"/>
    </row>
    <row r="33" spans="1:2" ht="12.75">
      <c r="A33" s="42"/>
      <c r="B33" s="1"/>
    </row>
    <row r="34" spans="1:2" ht="12.75">
      <c r="A34" s="42"/>
      <c r="B34" s="1"/>
    </row>
    <row r="35" spans="1:4" ht="12.75">
      <c r="A35" s="48" t="s">
        <v>115</v>
      </c>
      <c r="B35" s="49" t="s">
        <v>179</v>
      </c>
      <c r="C35" s="107" t="s">
        <v>116</v>
      </c>
      <c r="D35" s="107"/>
    </row>
    <row r="36" spans="1:4" ht="12.75">
      <c r="A36" s="41" t="s">
        <v>117</v>
      </c>
      <c r="B36" s="50" t="s">
        <v>118</v>
      </c>
      <c r="C36" s="100" t="s">
        <v>119</v>
      </c>
      <c r="D36" s="100"/>
    </row>
    <row r="37" spans="1:2" ht="12.75">
      <c r="A37" s="42"/>
      <c r="B37" s="1"/>
    </row>
    <row r="38" spans="1:2" ht="12.75">
      <c r="A38" s="42"/>
      <c r="B38" s="1"/>
    </row>
  </sheetData>
  <mergeCells count="30">
    <mergeCell ref="C3:D3"/>
    <mergeCell ref="C4:D4"/>
    <mergeCell ref="C5:D5"/>
    <mergeCell ref="C6:D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C35:D35"/>
    <mergeCell ref="C36:D36"/>
    <mergeCell ref="A27:B27"/>
    <mergeCell ref="A28:B28"/>
    <mergeCell ref="A29:B29"/>
    <mergeCell ref="A30:B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7">
      <selection activeCell="D42" sqref="D42"/>
    </sheetView>
  </sheetViews>
  <sheetFormatPr defaultColWidth="9.00390625" defaultRowHeight="12.75"/>
  <cols>
    <col min="1" max="1" width="22.375" style="1" customWidth="1"/>
    <col min="2" max="2" width="25.00390625" style="1" customWidth="1"/>
    <col min="3" max="3" width="16.00390625" style="0" customWidth="1"/>
    <col min="4" max="4" width="17.625" style="0" customWidth="1"/>
  </cols>
  <sheetData>
    <row r="1" spans="1:4" ht="14.25" customHeight="1">
      <c r="A1" s="66" t="s">
        <v>50</v>
      </c>
      <c r="B1" s="44" t="s">
        <v>120</v>
      </c>
      <c r="C1" s="78" t="s">
        <v>52</v>
      </c>
      <c r="D1" s="79"/>
    </row>
    <row r="2" spans="1:4" ht="12" customHeight="1">
      <c r="A2" s="71" t="s">
        <v>172</v>
      </c>
      <c r="B2" s="45" t="s">
        <v>121</v>
      </c>
      <c r="C2" s="130" t="s">
        <v>173</v>
      </c>
      <c r="D2" s="131"/>
    </row>
    <row r="3" spans="1:4" ht="12.75" customHeight="1">
      <c r="A3" s="71" t="s">
        <v>170</v>
      </c>
      <c r="B3" s="45" t="s">
        <v>122</v>
      </c>
      <c r="C3" s="130" t="s">
        <v>174</v>
      </c>
      <c r="D3" s="131"/>
    </row>
    <row r="4" spans="1:4" ht="15" customHeight="1">
      <c r="A4" s="67"/>
      <c r="B4" s="45" t="s">
        <v>89</v>
      </c>
      <c r="C4" s="132"/>
      <c r="D4" s="133"/>
    </row>
    <row r="5" spans="1:4" ht="13.5" customHeight="1">
      <c r="A5" s="53" t="s">
        <v>49</v>
      </c>
      <c r="B5" s="45" t="s">
        <v>90</v>
      </c>
      <c r="C5" s="116" t="s">
        <v>91</v>
      </c>
      <c r="D5" s="117"/>
    </row>
    <row r="6" spans="1:4" ht="18" customHeight="1">
      <c r="A6" s="72" t="s">
        <v>171</v>
      </c>
      <c r="B6" s="47" t="s">
        <v>178</v>
      </c>
      <c r="C6" s="118"/>
      <c r="D6" s="119"/>
    </row>
    <row r="7" spans="1:4" ht="30" customHeight="1">
      <c r="A7" s="120"/>
      <c r="B7" s="109"/>
      <c r="C7" s="11" t="s">
        <v>92</v>
      </c>
      <c r="D7" s="11" t="s">
        <v>93</v>
      </c>
    </row>
    <row r="8" spans="1:4" s="51" customFormat="1" ht="27" customHeight="1">
      <c r="A8" s="121" t="s">
        <v>123</v>
      </c>
      <c r="B8" s="129"/>
      <c r="C8" s="59">
        <f>C9+C11+C12+C13+C14</f>
        <v>10288925.86</v>
      </c>
      <c r="D8" s="59">
        <f>D9+D11+D12+D13+D14</f>
        <v>11702028.35</v>
      </c>
    </row>
    <row r="9" spans="1:4" ht="18" customHeight="1">
      <c r="A9" s="108" t="s">
        <v>124</v>
      </c>
      <c r="B9" s="109"/>
      <c r="C9" s="60">
        <v>0</v>
      </c>
      <c r="D9" s="60">
        <v>0</v>
      </c>
    </row>
    <row r="10" spans="1:4" ht="38.25" customHeight="1">
      <c r="A10" s="108" t="s">
        <v>125</v>
      </c>
      <c r="B10" s="109"/>
      <c r="C10" s="60">
        <v>0</v>
      </c>
      <c r="D10" s="60">
        <v>0</v>
      </c>
    </row>
    <row r="11" spans="1:4" ht="26.25" customHeight="1">
      <c r="A11" s="108" t="s">
        <v>126</v>
      </c>
      <c r="B11" s="109"/>
      <c r="C11" s="60">
        <v>0</v>
      </c>
      <c r="D11" s="60">
        <v>0</v>
      </c>
    </row>
    <row r="12" spans="1:4" ht="24" customHeight="1">
      <c r="A12" s="108" t="s">
        <v>127</v>
      </c>
      <c r="B12" s="109"/>
      <c r="C12" s="60">
        <v>0</v>
      </c>
      <c r="D12" s="60">
        <v>0</v>
      </c>
    </row>
    <row r="13" spans="1:4" ht="26.25" customHeight="1">
      <c r="A13" s="108" t="s">
        <v>128</v>
      </c>
      <c r="B13" s="109"/>
      <c r="C13" s="60">
        <v>0</v>
      </c>
      <c r="D13" s="60">
        <v>0</v>
      </c>
    </row>
    <row r="14" spans="1:4" ht="18.75" customHeight="1">
      <c r="A14" s="108" t="s">
        <v>129</v>
      </c>
      <c r="B14" s="109"/>
      <c r="C14" s="60">
        <v>10288925.86</v>
      </c>
      <c r="D14" s="60">
        <v>11702028.35</v>
      </c>
    </row>
    <row r="15" spans="1:4" s="51" customFormat="1" ht="17.25" customHeight="1">
      <c r="A15" s="128" t="s">
        <v>130</v>
      </c>
      <c r="B15" s="129"/>
      <c r="C15" s="61">
        <f>SUM(C16:C26)</f>
        <v>10949241.44</v>
      </c>
      <c r="D15" s="61">
        <f>SUM(D16:D26)</f>
        <v>11168661.110000001</v>
      </c>
    </row>
    <row r="16" spans="1:4" ht="18" customHeight="1">
      <c r="A16" s="108" t="s">
        <v>131</v>
      </c>
      <c r="B16" s="109"/>
      <c r="C16" s="60">
        <v>1912504.83</v>
      </c>
      <c r="D16" s="60">
        <v>2024722.2</v>
      </c>
    </row>
    <row r="17" spans="1:4" ht="15.75" customHeight="1">
      <c r="A17" s="108" t="s">
        <v>132</v>
      </c>
      <c r="B17" s="109"/>
      <c r="C17" s="60">
        <v>969662.71</v>
      </c>
      <c r="D17" s="60">
        <v>968357.25</v>
      </c>
    </row>
    <row r="18" spans="1:4" ht="15.75" customHeight="1">
      <c r="A18" s="108" t="s">
        <v>133</v>
      </c>
      <c r="B18" s="109"/>
      <c r="C18" s="60">
        <v>3497636.39</v>
      </c>
      <c r="D18" s="60">
        <v>3670436.71</v>
      </c>
    </row>
    <row r="19" spans="1:4" ht="15" customHeight="1">
      <c r="A19" s="108" t="s">
        <v>134</v>
      </c>
      <c r="B19" s="109"/>
      <c r="C19" s="60">
        <v>0</v>
      </c>
      <c r="D19" s="60">
        <v>2501.18</v>
      </c>
    </row>
    <row r="20" spans="1:4" ht="15.75" customHeight="1">
      <c r="A20" s="108" t="s">
        <v>135</v>
      </c>
      <c r="B20" s="109"/>
      <c r="C20" s="60">
        <v>2504126.93</v>
      </c>
      <c r="D20" s="60">
        <v>2483082.61</v>
      </c>
    </row>
    <row r="21" spans="1:4" ht="24" customHeight="1">
      <c r="A21" s="108" t="s">
        <v>136</v>
      </c>
      <c r="B21" s="109"/>
      <c r="C21" s="60">
        <v>536162.89</v>
      </c>
      <c r="D21" s="60">
        <v>511813.88</v>
      </c>
    </row>
    <row r="22" spans="1:4" ht="14.25" customHeight="1">
      <c r="A22" s="108" t="s">
        <v>137</v>
      </c>
      <c r="B22" s="109"/>
      <c r="C22" s="60">
        <v>81012.61</v>
      </c>
      <c r="D22" s="60">
        <v>92598.57</v>
      </c>
    </row>
    <row r="23" spans="1:4" ht="18" customHeight="1">
      <c r="A23" s="108" t="s">
        <v>138</v>
      </c>
      <c r="B23" s="109"/>
      <c r="C23" s="60">
        <v>0</v>
      </c>
      <c r="D23" s="60">
        <v>0</v>
      </c>
    </row>
    <row r="24" spans="1:4" ht="15" customHeight="1">
      <c r="A24" s="108" t="s">
        <v>139</v>
      </c>
      <c r="B24" s="109"/>
      <c r="C24" s="60">
        <v>0</v>
      </c>
      <c r="D24" s="60">
        <v>0</v>
      </c>
    </row>
    <row r="25" spans="1:4" ht="15" customHeight="1">
      <c r="A25" s="108" t="s">
        <v>140</v>
      </c>
      <c r="B25" s="109"/>
      <c r="C25" s="60">
        <v>1443923.99</v>
      </c>
      <c r="D25" s="60">
        <v>1403534.07</v>
      </c>
    </row>
    <row r="26" spans="1:4" ht="15" customHeight="1">
      <c r="A26" s="108" t="s">
        <v>141</v>
      </c>
      <c r="B26" s="109"/>
      <c r="C26" s="60">
        <v>4211.09</v>
      </c>
      <c r="D26" s="60">
        <v>11614.64</v>
      </c>
    </row>
    <row r="27" spans="1:4" s="51" customFormat="1" ht="18" customHeight="1">
      <c r="A27" s="128" t="s">
        <v>142</v>
      </c>
      <c r="B27" s="129"/>
      <c r="C27" s="61">
        <f>C8-C15</f>
        <v>-660315.5800000001</v>
      </c>
      <c r="D27" s="61">
        <f>D8-D15</f>
        <v>533367.2399999984</v>
      </c>
    </row>
    <row r="28" spans="1:4" s="51" customFormat="1" ht="14.25" customHeight="1">
      <c r="A28" s="128" t="s">
        <v>143</v>
      </c>
      <c r="B28" s="129"/>
      <c r="C28" s="61">
        <f>C29+C30+C31+C32</f>
        <v>1912504.83</v>
      </c>
      <c r="D28" s="61">
        <f>D29+D30+D31+D32</f>
        <v>2024722.2</v>
      </c>
    </row>
    <row r="29" spans="1:4" ht="24" customHeight="1">
      <c r="A29" s="108" t="s">
        <v>144</v>
      </c>
      <c r="B29" s="109"/>
      <c r="C29" s="60">
        <v>0</v>
      </c>
      <c r="D29" s="60">
        <v>0</v>
      </c>
    </row>
    <row r="30" spans="1:4" ht="15.75" customHeight="1">
      <c r="A30" s="108" t="s">
        <v>145</v>
      </c>
      <c r="B30" s="109"/>
      <c r="C30" s="60">
        <v>0</v>
      </c>
      <c r="D30" s="60">
        <v>0</v>
      </c>
    </row>
    <row r="31" spans="1:4" ht="18" customHeight="1">
      <c r="A31" s="108" t="s">
        <v>146</v>
      </c>
      <c r="B31" s="109"/>
      <c r="C31" s="60">
        <v>1912504.83</v>
      </c>
      <c r="D31" s="60">
        <v>2024722.2</v>
      </c>
    </row>
    <row r="32" spans="1:4" ht="19.5" customHeight="1">
      <c r="A32" s="120" t="s">
        <v>147</v>
      </c>
      <c r="B32" s="109"/>
      <c r="C32" s="60">
        <v>0</v>
      </c>
      <c r="D32" s="60">
        <v>0</v>
      </c>
    </row>
    <row r="33" spans="1:4" s="51" customFormat="1" ht="18" customHeight="1">
      <c r="A33" s="121" t="s">
        <v>148</v>
      </c>
      <c r="B33" s="109"/>
      <c r="C33" s="61">
        <f>C34+C35</f>
        <v>0</v>
      </c>
      <c r="D33" s="61">
        <f>D34+D35</f>
        <v>0</v>
      </c>
    </row>
    <row r="34" spans="1:4" ht="24.75" customHeight="1">
      <c r="A34" s="127" t="s">
        <v>149</v>
      </c>
      <c r="B34" s="123"/>
      <c r="C34" s="60">
        <v>0</v>
      </c>
      <c r="D34" s="60">
        <v>0</v>
      </c>
    </row>
    <row r="35" spans="1:4" ht="16.5" customHeight="1">
      <c r="A35" s="127" t="s">
        <v>150</v>
      </c>
      <c r="B35" s="123"/>
      <c r="C35" s="60">
        <v>0</v>
      </c>
      <c r="D35" s="60">
        <v>0</v>
      </c>
    </row>
    <row r="36" spans="1:4" s="51" customFormat="1" ht="18.75" customHeight="1">
      <c r="A36" s="122" t="s">
        <v>151</v>
      </c>
      <c r="B36" s="126"/>
      <c r="C36" s="61">
        <f>C27+C28-C33</f>
        <v>1252189.25</v>
      </c>
      <c r="D36" s="61">
        <f>D27+D28-D33</f>
        <v>2558089.4399999985</v>
      </c>
    </row>
    <row r="37" spans="1:4" s="51" customFormat="1" ht="16.5" customHeight="1">
      <c r="A37" s="122" t="s">
        <v>152</v>
      </c>
      <c r="B37" s="126"/>
      <c r="C37" s="61">
        <f>C38+C39+C40</f>
        <v>0</v>
      </c>
      <c r="D37" s="61">
        <f>D38+D39+D40</f>
        <v>0</v>
      </c>
    </row>
    <row r="38" spans="1:4" ht="18" customHeight="1">
      <c r="A38" s="124" t="s">
        <v>153</v>
      </c>
      <c r="B38" s="123"/>
      <c r="C38" s="60">
        <v>0</v>
      </c>
      <c r="D38" s="60">
        <v>0</v>
      </c>
    </row>
    <row r="39" spans="1:4" s="52" customFormat="1" ht="15" customHeight="1">
      <c r="A39" s="124" t="s">
        <v>154</v>
      </c>
      <c r="B39" s="125"/>
      <c r="C39" s="60">
        <v>0</v>
      </c>
      <c r="D39" s="60">
        <v>0</v>
      </c>
    </row>
    <row r="40" spans="1:4" s="52" customFormat="1" ht="15" customHeight="1">
      <c r="A40" s="124" t="s">
        <v>155</v>
      </c>
      <c r="B40" s="125"/>
      <c r="C40" s="60">
        <v>0</v>
      </c>
      <c r="D40" s="60">
        <v>0</v>
      </c>
    </row>
    <row r="41" spans="1:4" s="51" customFormat="1" ht="17.25" customHeight="1">
      <c r="A41" s="122" t="s">
        <v>156</v>
      </c>
      <c r="B41" s="126"/>
      <c r="C41" s="61">
        <f>C43+C42</f>
        <v>238995.97</v>
      </c>
      <c r="D41" s="61">
        <f>D43+D42</f>
        <v>423718.86</v>
      </c>
    </row>
    <row r="42" spans="1:4" s="52" customFormat="1" ht="16.5" customHeight="1">
      <c r="A42" s="124" t="s">
        <v>157</v>
      </c>
      <c r="B42" s="125"/>
      <c r="C42" s="60">
        <v>238995.97</v>
      </c>
      <c r="D42" s="60">
        <v>423718.86</v>
      </c>
    </row>
    <row r="43" spans="1:4" s="52" customFormat="1" ht="15.75" customHeight="1">
      <c r="A43" s="124" t="s">
        <v>158</v>
      </c>
      <c r="B43" s="125"/>
      <c r="C43" s="60">
        <v>0</v>
      </c>
      <c r="D43" s="60">
        <v>0</v>
      </c>
    </row>
    <row r="44" spans="1:4" s="51" customFormat="1" ht="23.25" customHeight="1">
      <c r="A44" s="122" t="s">
        <v>159</v>
      </c>
      <c r="B44" s="126"/>
      <c r="C44" s="61">
        <f>C36+C37-C41</f>
        <v>1013193.28</v>
      </c>
      <c r="D44" s="61">
        <f>D36+D37-D41</f>
        <v>2134370.5799999987</v>
      </c>
    </row>
    <row r="45" spans="1:4" s="51" customFormat="1" ht="18.75" customHeight="1">
      <c r="A45" s="122" t="s">
        <v>160</v>
      </c>
      <c r="B45" s="126"/>
      <c r="C45" s="61">
        <f>C46-C47</f>
        <v>0</v>
      </c>
      <c r="D45" s="61">
        <f>D46-D47</f>
        <v>0</v>
      </c>
    </row>
    <row r="46" spans="1:4" s="51" customFormat="1" ht="17.25" customHeight="1">
      <c r="A46" s="124" t="s">
        <v>161</v>
      </c>
      <c r="B46" s="125"/>
      <c r="C46" s="61">
        <v>0</v>
      </c>
      <c r="D46" s="61">
        <v>0</v>
      </c>
    </row>
    <row r="47" spans="1:4" s="52" customFormat="1" ht="15.75" customHeight="1">
      <c r="A47" s="124" t="s">
        <v>162</v>
      </c>
      <c r="B47" s="125"/>
      <c r="C47" s="60">
        <v>0</v>
      </c>
      <c r="D47" s="60">
        <v>0</v>
      </c>
    </row>
    <row r="48" spans="1:4" s="51" customFormat="1" ht="18.75" customHeight="1">
      <c r="A48" s="122" t="s">
        <v>163</v>
      </c>
      <c r="B48" s="123"/>
      <c r="C48" s="61">
        <f>(C44+C45)</f>
        <v>1013193.28</v>
      </c>
      <c r="D48" s="61">
        <f>(D44+D45)</f>
        <v>2134370.5799999987</v>
      </c>
    </row>
    <row r="49" spans="1:4" s="51" customFormat="1" ht="19.5" customHeight="1">
      <c r="A49" s="122" t="s">
        <v>164</v>
      </c>
      <c r="B49" s="123"/>
      <c r="C49" s="61">
        <v>0</v>
      </c>
      <c r="D49" s="61">
        <v>0</v>
      </c>
    </row>
    <row r="50" spans="1:4" ht="39.75" customHeight="1">
      <c r="A50" s="122" t="s">
        <v>165</v>
      </c>
      <c r="B50" s="123"/>
      <c r="C50" s="60">
        <v>0</v>
      </c>
      <c r="D50" s="60">
        <v>0</v>
      </c>
    </row>
    <row r="51" spans="1:4" s="51" customFormat="1" ht="19.5" customHeight="1">
      <c r="A51" s="122" t="s">
        <v>166</v>
      </c>
      <c r="B51" s="126"/>
      <c r="C51" s="61">
        <f>C48-C49-C50</f>
        <v>1013193.28</v>
      </c>
      <c r="D51" s="61">
        <f>D48-D49-D50</f>
        <v>2134370.5799999987</v>
      </c>
    </row>
    <row r="52" spans="1:4" s="51" customFormat="1" ht="19.5" customHeight="1">
      <c r="A52" s="55"/>
      <c r="B52" s="56"/>
      <c r="C52" s="57"/>
      <c r="D52" s="57"/>
    </row>
    <row r="53" spans="1:4" s="51" customFormat="1" ht="12.75" customHeight="1">
      <c r="A53" s="55"/>
      <c r="B53" s="56"/>
      <c r="C53" s="57"/>
      <c r="D53" s="57"/>
    </row>
    <row r="54" spans="1:4" s="51" customFormat="1" ht="14.25" customHeight="1">
      <c r="A54" s="55"/>
      <c r="B54" s="56"/>
      <c r="C54" s="57"/>
      <c r="D54" s="57"/>
    </row>
    <row r="55" ht="12.75">
      <c r="A55" s="54"/>
    </row>
    <row r="56" spans="1:4" ht="12.75">
      <c r="A56" s="49" t="s">
        <v>115</v>
      </c>
      <c r="B56" s="49" t="s">
        <v>179</v>
      </c>
      <c r="C56" s="107" t="s">
        <v>116</v>
      </c>
      <c r="D56" s="107"/>
    </row>
    <row r="57" spans="1:4" ht="12.75">
      <c r="A57" s="50" t="s">
        <v>117</v>
      </c>
      <c r="B57" s="50" t="s">
        <v>118</v>
      </c>
      <c r="C57" s="100" t="s">
        <v>119</v>
      </c>
      <c r="D57" s="100"/>
    </row>
    <row r="58" ht="12.75">
      <c r="A58" s="54"/>
    </row>
    <row r="59" ht="12.75">
      <c r="A59" s="54"/>
    </row>
    <row r="60" ht="12.75">
      <c r="A60" s="54"/>
    </row>
  </sheetData>
  <mergeCells count="52">
    <mergeCell ref="C1:D1"/>
    <mergeCell ref="C2:D2"/>
    <mergeCell ref="C3:D3"/>
    <mergeCell ref="C4:D4"/>
    <mergeCell ref="C5:D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C56:D56"/>
    <mergeCell ref="C57:D57"/>
    <mergeCell ref="A34:B34"/>
    <mergeCell ref="A35:B35"/>
    <mergeCell ref="A36:B36"/>
    <mergeCell ref="A37:B37"/>
    <mergeCell ref="A44:B44"/>
    <mergeCell ref="A38:B38"/>
    <mergeCell ref="A50:B50"/>
    <mergeCell ref="A51:B51"/>
    <mergeCell ref="A43:B43"/>
    <mergeCell ref="A45:B45"/>
    <mergeCell ref="A46:B46"/>
    <mergeCell ref="A47:B47"/>
    <mergeCell ref="A32:B32"/>
    <mergeCell ref="A33:B33"/>
    <mergeCell ref="A48:B48"/>
    <mergeCell ref="A49:B49"/>
    <mergeCell ref="A39:B39"/>
    <mergeCell ref="A40:B40"/>
    <mergeCell ref="A41:B41"/>
    <mergeCell ref="A42:B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2008-04-22T10:42:06Z</cp:lastPrinted>
  <dcterms:created xsi:type="dcterms:W3CDTF">2005-04-18T05:31:47Z</dcterms:created>
  <dcterms:modified xsi:type="dcterms:W3CDTF">2008-04-22T10:43:41Z</dcterms:modified>
  <cp:category/>
  <cp:version/>
  <cp:contentType/>
  <cp:contentStatus/>
</cp:coreProperties>
</file>