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111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<sst xmlns="http://schemas.openxmlformats.org/spreadsheetml/2006/main" count="76" uniqueCount="41">
  <si>
    <t>Plan przychodów i wydatków zakładów budżetowych na 2009 rok</t>
  </si>
  <si>
    <t>Załącznik nr 11 do uchwały rady Miejskiej w Gubinie nr XXVI/355/2008 z dnia 18 grudnia 2008 r.</t>
  </si>
  <si>
    <t>Lp.</t>
  </si>
  <si>
    <t>Wyszczególnienie</t>
  </si>
  <si>
    <t xml:space="preserve">Stan środków obrotowych** na początek roku </t>
  </si>
  <si>
    <t>Przychody*</t>
  </si>
  <si>
    <t>Wydatki</t>
  </si>
  <si>
    <t>Stan środków obrotowych** na koniec roku</t>
  </si>
  <si>
    <t>Rozliczenie z budżetem z tytułu wpłat nadwyżek środków za 2006r.</t>
  </si>
  <si>
    <t>ogółem</t>
  </si>
  <si>
    <t>w tym:</t>
  </si>
  <si>
    <t>w tym: wpłata do budżetu</t>
  </si>
  <si>
    <t>dotacje z budżetu***</t>
  </si>
  <si>
    <t>§ 265</t>
  </si>
  <si>
    <t>na inwestycje</t>
  </si>
  <si>
    <t>I.</t>
  </si>
  <si>
    <t>Zakłady budżetowe</t>
  </si>
  <si>
    <t>x</t>
  </si>
  <si>
    <t>z tego:</t>
  </si>
  <si>
    <r>
      <t xml:space="preserve">1. Miejski Zakład Usług Miejskich </t>
    </r>
    <r>
      <rPr>
        <i/>
        <sz val="8"/>
        <rFont val="Arial CE"/>
        <family val="2"/>
      </rPr>
      <t>(600/60016)</t>
    </r>
  </si>
  <si>
    <r>
      <t xml:space="preserve">2. Miejski Zakład Usług Miejskich </t>
    </r>
    <r>
      <rPr>
        <i/>
        <sz val="8"/>
        <rFont val="Arial CE"/>
        <family val="2"/>
      </rPr>
      <t>(700/70004)</t>
    </r>
  </si>
  <si>
    <r>
      <t xml:space="preserve">3. Szkoły Podstawowe  </t>
    </r>
    <r>
      <rPr>
        <i/>
        <sz val="8"/>
        <rFont val="Arial CE"/>
        <family val="0"/>
      </rPr>
      <t>(801/80101)</t>
    </r>
  </si>
  <si>
    <t>3.1 Szkoła Podstawowa Nr 1</t>
  </si>
  <si>
    <t>3.2 Szkoła Podstawowa Nr 2</t>
  </si>
  <si>
    <t>3.3 Szkoła Podstawowa Nr 3</t>
  </si>
  <si>
    <r>
      <t xml:space="preserve">4.Przedszkole </t>
    </r>
    <r>
      <rPr>
        <i/>
        <sz val="8"/>
        <rFont val="Arial CE"/>
        <family val="0"/>
      </rPr>
      <t>(801/80104)</t>
    </r>
  </si>
  <si>
    <t>4.1 Przedszkole Miejskie Nr 1</t>
  </si>
  <si>
    <t>4.2 Przedszkole Miejskie Nr 2</t>
  </si>
  <si>
    <t>4.3 Przedszkole Miejskie Nr 3</t>
  </si>
  <si>
    <r>
      <t xml:space="preserve">5. Gimnazja </t>
    </r>
    <r>
      <rPr>
        <i/>
        <sz val="8"/>
        <rFont val="Arial CE"/>
        <family val="0"/>
      </rPr>
      <t>(801/80110)</t>
    </r>
  </si>
  <si>
    <t>5.1 Gimnazjum Nr 1</t>
  </si>
  <si>
    <t>5.2 Gimnazjum Nr 2</t>
  </si>
  <si>
    <r>
      <t xml:space="preserve">6. Liceum Ogólnokształcące </t>
    </r>
    <r>
      <rPr>
        <i/>
        <sz val="8"/>
        <rFont val="Arial CE"/>
        <family val="0"/>
      </rPr>
      <t>(801/80120)</t>
    </r>
  </si>
  <si>
    <t>Ogółem</t>
  </si>
  <si>
    <t>W odniesieniu do dochodów własnych jednostek budżetowych:</t>
  </si>
  <si>
    <t>* dochody</t>
  </si>
  <si>
    <t>** stan środków piniężnych</t>
  </si>
  <si>
    <t>*** źródła dochodów wskazanych przez Radę</t>
  </si>
  <si>
    <t>Załącznik nr 5</t>
  </si>
  <si>
    <t>do uchwały nr XXIX/388/2009 Rady Miejskiej w Gubinie</t>
  </si>
  <si>
    <t>z dnia 25 marca 2009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</si>
</sst>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0"/>
    </font>
    <font>
      <b/>
      <sz val="10"/>
      <name val="Arial CE"/>
      <family val="2"/>
    </font>
    <font>
      <sz val="10"/>
      <name val="Arial CE"/>
      <family val="0"/>
    </font>
    <font>
      <sz val="8"/>
      <name val="Arial CE"/>
      <family val="0"/>
    </font>
    <font>
      <sz val="8"/>
      <name val="Times New Roman"/>
      <family val="1"/>
    </font>
    <font>
      <i/>
      <sz val="8"/>
      <name val="Arial CE"/>
      <family val="2"/>
    </font>
    <font>
      <b/>
      <sz val="8"/>
      <name val="Arial CE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4" fontId="5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3" fillId="3" borderId="1" xfId="0" applyFont="1" applyFill="1" applyBorder="1" applyAlignment="1">
      <alignment wrapText="1"/>
    </xf>
    <xf numFmtId="4" fontId="3" fillId="3" borderId="1" xfId="0" applyNumberFormat="1" applyFont="1" applyFill="1" applyBorder="1" applyAlignment="1">
      <alignment horizontal="center"/>
    </xf>
    <xf numFmtId="4" fontId="3" fillId="3" borderId="1" xfId="0" applyNumberFormat="1" applyFont="1" applyFill="1" applyBorder="1" applyAlignment="1">
      <alignment/>
    </xf>
    <xf numFmtId="0" fontId="3" fillId="3" borderId="1" xfId="0" applyFont="1" applyFill="1" applyBorder="1" applyAlignment="1">
      <alignment wrapText="1"/>
    </xf>
    <xf numFmtId="4" fontId="3" fillId="3" borderId="1" xfId="0" applyNumberFormat="1" applyFont="1" applyFill="1" applyBorder="1" applyAlignment="1">
      <alignment/>
    </xf>
    <xf numFmtId="4" fontId="3" fillId="3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wrapText="1"/>
    </xf>
    <xf numFmtId="4" fontId="5" fillId="0" borderId="1" xfId="0" applyNumberFormat="1" applyFont="1" applyFill="1" applyBorder="1" applyAlignment="1">
      <alignment/>
    </xf>
    <xf numFmtId="4" fontId="5" fillId="0" borderId="1" xfId="0" applyNumberFormat="1" applyFont="1" applyFill="1" applyBorder="1" applyAlignment="1">
      <alignment horizontal="center"/>
    </xf>
    <xf numFmtId="4" fontId="3" fillId="3" borderId="1" xfId="0" applyNumberFormat="1" applyFont="1" applyFill="1" applyBorder="1" applyAlignment="1">
      <alignment horizontal="right"/>
    </xf>
    <xf numFmtId="4" fontId="5" fillId="0" borderId="2" xfId="0" applyNumberFormat="1" applyFont="1" applyFill="1" applyBorder="1" applyAlignment="1">
      <alignment horizontal="center"/>
    </xf>
    <xf numFmtId="4" fontId="6" fillId="0" borderId="1" xfId="0" applyNumberFormat="1" applyFont="1" applyBorder="1" applyAlignment="1">
      <alignment/>
    </xf>
    <xf numFmtId="4" fontId="6" fillId="0" borderId="1" xfId="0" applyNumberFormat="1" applyFont="1" applyBorder="1" applyAlignment="1">
      <alignment horizontal="center"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7">
      <selection activeCell="H22" sqref="H22"/>
    </sheetView>
  </sheetViews>
  <sheetFormatPr defaultColWidth="9.140625" defaultRowHeight="12.75"/>
  <cols>
    <col min="1" max="1" width="2.57421875" style="0" customWidth="1"/>
    <col min="2" max="2" width="22.57421875" style="0" customWidth="1"/>
    <col min="3" max="3" width="10.57421875" style="0" customWidth="1"/>
    <col min="4" max="4" width="11.57421875" style="0" customWidth="1"/>
    <col min="5" max="5" width="11.00390625" style="0" customWidth="1"/>
    <col min="8" max="8" width="10.8515625" style="0" customWidth="1"/>
    <col min="10" max="10" width="10.8515625" style="0" customWidth="1"/>
    <col min="11" max="11" width="11.28125" style="0" customWidth="1"/>
  </cols>
  <sheetData>
    <row r="1" spans="7:11" ht="12.75">
      <c r="G1" s="37" t="s">
        <v>38</v>
      </c>
      <c r="H1" s="37"/>
      <c r="I1" s="37"/>
      <c r="J1" s="37"/>
      <c r="K1" s="37"/>
    </row>
    <row r="2" spans="7:11" ht="12.75">
      <c r="G2" s="37" t="s">
        <v>39</v>
      </c>
      <c r="H2" s="37"/>
      <c r="I2" s="37"/>
      <c r="J2" s="37"/>
      <c r="K2" s="37"/>
    </row>
    <row r="3" spans="7:11" ht="12.75">
      <c r="G3" s="37" t="s">
        <v>40</v>
      </c>
      <c r="H3" s="37"/>
      <c r="I3" s="37"/>
      <c r="J3" s="37"/>
      <c r="K3" s="37"/>
    </row>
    <row r="4" spans="9:12" ht="12.75">
      <c r="I4" s="1"/>
      <c r="J4" s="37"/>
      <c r="K4" s="37"/>
      <c r="L4" s="37"/>
    </row>
    <row r="5" spans="1:11" ht="12.75">
      <c r="A5" s="35" t="s">
        <v>0</v>
      </c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ht="12.75">
      <c r="C7" s="3" t="s">
        <v>1</v>
      </c>
    </row>
    <row r="9" spans="1:11" ht="12.75">
      <c r="A9" s="34" t="s">
        <v>2</v>
      </c>
      <c r="B9" s="34" t="s">
        <v>3</v>
      </c>
      <c r="C9" s="34" t="s">
        <v>4</v>
      </c>
      <c r="D9" s="36" t="s">
        <v>5</v>
      </c>
      <c r="E9" s="36"/>
      <c r="F9" s="36"/>
      <c r="G9" s="36"/>
      <c r="H9" s="36" t="s">
        <v>6</v>
      </c>
      <c r="I9" s="36"/>
      <c r="J9" s="34" t="s">
        <v>7</v>
      </c>
      <c r="K9" s="34" t="s">
        <v>8</v>
      </c>
    </row>
    <row r="10" spans="1:11" ht="12.75">
      <c r="A10" s="34"/>
      <c r="B10" s="34"/>
      <c r="C10" s="34"/>
      <c r="D10" s="34" t="s">
        <v>9</v>
      </c>
      <c r="E10" s="34" t="s">
        <v>10</v>
      </c>
      <c r="F10" s="34"/>
      <c r="G10" s="34"/>
      <c r="H10" s="34" t="s">
        <v>9</v>
      </c>
      <c r="I10" s="34" t="s">
        <v>11</v>
      </c>
      <c r="J10" s="34"/>
      <c r="K10" s="34"/>
    </row>
    <row r="11" spans="1:11" ht="12.75">
      <c r="A11" s="34"/>
      <c r="B11" s="34"/>
      <c r="C11" s="34"/>
      <c r="D11" s="34"/>
      <c r="E11" s="34" t="s">
        <v>12</v>
      </c>
      <c r="F11" s="34" t="s">
        <v>10</v>
      </c>
      <c r="G11" s="34"/>
      <c r="H11" s="34"/>
      <c r="I11" s="34"/>
      <c r="J11" s="34"/>
      <c r="K11" s="34"/>
    </row>
    <row r="12" spans="1:11" ht="30" customHeight="1">
      <c r="A12" s="34"/>
      <c r="B12" s="34"/>
      <c r="C12" s="34"/>
      <c r="D12" s="34"/>
      <c r="E12" s="34"/>
      <c r="F12" s="5" t="s">
        <v>13</v>
      </c>
      <c r="G12" s="4" t="s">
        <v>14</v>
      </c>
      <c r="H12" s="34"/>
      <c r="I12" s="34"/>
      <c r="J12" s="34"/>
      <c r="K12" s="34"/>
    </row>
    <row r="13" spans="1:11" ht="12.7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</row>
    <row r="14" spans="1:11" ht="12.75">
      <c r="A14" s="7" t="s">
        <v>15</v>
      </c>
      <c r="B14" s="7" t="s">
        <v>16</v>
      </c>
      <c r="C14" s="8"/>
      <c r="D14" s="8"/>
      <c r="E14" s="8"/>
      <c r="F14" s="8"/>
      <c r="G14" s="8"/>
      <c r="H14" s="8"/>
      <c r="I14" s="9" t="s">
        <v>17</v>
      </c>
      <c r="J14" s="8"/>
      <c r="K14" s="10" t="s">
        <v>17</v>
      </c>
    </row>
    <row r="15" spans="1:11" ht="12.75">
      <c r="A15" s="11"/>
      <c r="B15" s="11" t="s">
        <v>18</v>
      </c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22.5">
      <c r="A16" s="11"/>
      <c r="B16" s="13" t="s">
        <v>19</v>
      </c>
      <c r="C16" s="14" t="s">
        <v>17</v>
      </c>
      <c r="D16" s="15">
        <v>835000</v>
      </c>
      <c r="E16" s="15">
        <f>F16+G16</f>
        <v>835000</v>
      </c>
      <c r="F16" s="15">
        <v>285000</v>
      </c>
      <c r="G16" s="15">
        <v>550000</v>
      </c>
      <c r="H16" s="15">
        <v>835000</v>
      </c>
      <c r="I16" s="14" t="s">
        <v>17</v>
      </c>
      <c r="J16" s="14" t="s">
        <v>17</v>
      </c>
      <c r="K16" s="14" t="s">
        <v>17</v>
      </c>
    </row>
    <row r="17" spans="1:11" ht="22.5">
      <c r="A17" s="11"/>
      <c r="B17" s="13" t="s">
        <v>20</v>
      </c>
      <c r="C17" s="15">
        <v>106123.73</v>
      </c>
      <c r="D17" s="15">
        <v>3058500</v>
      </c>
      <c r="E17" s="15">
        <v>60000</v>
      </c>
      <c r="F17" s="15">
        <v>0</v>
      </c>
      <c r="G17" s="15">
        <v>30000</v>
      </c>
      <c r="H17" s="15">
        <v>3058500</v>
      </c>
      <c r="I17" s="14" t="s">
        <v>17</v>
      </c>
      <c r="J17" s="15">
        <v>106123.73</v>
      </c>
      <c r="K17" s="14" t="s">
        <v>17</v>
      </c>
    </row>
    <row r="18" spans="1:11" ht="22.5">
      <c r="A18" s="11"/>
      <c r="B18" s="16" t="s">
        <v>21</v>
      </c>
      <c r="C18" s="17">
        <f>C19+C20+C21</f>
        <v>-256333.88</v>
      </c>
      <c r="D18" s="17">
        <f>D19+D20+D21</f>
        <v>7754707</v>
      </c>
      <c r="E18" s="17">
        <f>E19+E20+E21</f>
        <v>7482307</v>
      </c>
      <c r="F18" s="17">
        <v>0</v>
      </c>
      <c r="G18" s="17">
        <v>0</v>
      </c>
      <c r="H18" s="17">
        <f>H19+H20+H21</f>
        <v>7760079</v>
      </c>
      <c r="I18" s="18" t="s">
        <v>17</v>
      </c>
      <c r="J18" s="17">
        <f>J19+J20+J21</f>
        <v>-261705.88</v>
      </c>
      <c r="K18" s="18" t="s">
        <v>17</v>
      </c>
    </row>
    <row r="19" spans="1:11" ht="12.75">
      <c r="A19" s="11"/>
      <c r="B19" s="19" t="s">
        <v>22</v>
      </c>
      <c r="C19" s="20">
        <v>-94067.76</v>
      </c>
      <c r="D19" s="20">
        <f>2136470+50000+178658</f>
        <v>2365128</v>
      </c>
      <c r="E19" s="21">
        <f>2010270+2500+50000+178658</f>
        <v>2241428</v>
      </c>
      <c r="F19" s="20">
        <v>0</v>
      </c>
      <c r="G19" s="20">
        <v>0</v>
      </c>
      <c r="H19" s="20">
        <f>2136470+228658</f>
        <v>2365128</v>
      </c>
      <c r="I19" s="22" t="s">
        <v>17</v>
      </c>
      <c r="J19" s="20">
        <v>-94067.76</v>
      </c>
      <c r="K19" s="22" t="s">
        <v>17</v>
      </c>
    </row>
    <row r="20" spans="1:11" ht="12.75">
      <c r="A20" s="11"/>
      <c r="B20" s="19" t="s">
        <v>23</v>
      </c>
      <c r="C20" s="20">
        <v>-92756.26</v>
      </c>
      <c r="D20" s="20">
        <v>3104810</v>
      </c>
      <c r="E20" s="21">
        <f>3009810+2500</f>
        <v>3012310</v>
      </c>
      <c r="F20" s="20">
        <v>0</v>
      </c>
      <c r="G20" s="20">
        <v>0</v>
      </c>
      <c r="H20" s="20">
        <v>3104810</v>
      </c>
      <c r="I20" s="22" t="s">
        <v>17</v>
      </c>
      <c r="J20" s="20">
        <v>-92756.26</v>
      </c>
      <c r="K20" s="22" t="s">
        <v>17</v>
      </c>
    </row>
    <row r="21" spans="1:11" ht="12.75">
      <c r="A21" s="11"/>
      <c r="B21" s="19" t="s">
        <v>24</v>
      </c>
      <c r="C21" s="20">
        <v>-69509.86</v>
      </c>
      <c r="D21" s="20">
        <v>2284769</v>
      </c>
      <c r="E21" s="21">
        <f>2226069+2500</f>
        <v>2228569</v>
      </c>
      <c r="F21" s="20">
        <v>0</v>
      </c>
      <c r="G21" s="20">
        <v>0</v>
      </c>
      <c r="H21" s="20">
        <v>2290141</v>
      </c>
      <c r="I21" s="22" t="s">
        <v>17</v>
      </c>
      <c r="J21" s="20">
        <v>-74881.86</v>
      </c>
      <c r="K21" s="22" t="s">
        <v>17</v>
      </c>
    </row>
    <row r="22" spans="1:11" ht="12.75">
      <c r="A22" s="11"/>
      <c r="B22" s="16" t="s">
        <v>25</v>
      </c>
      <c r="C22" s="17">
        <f>C23+C24+C25</f>
        <v>-36798.520000000004</v>
      </c>
      <c r="D22" s="17">
        <f>D23+D24+D25</f>
        <v>2807470</v>
      </c>
      <c r="E22" s="17">
        <f>E23+E24+E25</f>
        <v>2228570</v>
      </c>
      <c r="F22" s="17">
        <v>0</v>
      </c>
      <c r="G22" s="17">
        <v>0</v>
      </c>
      <c r="H22" s="17">
        <f>H23+H24+H25</f>
        <v>2851199</v>
      </c>
      <c r="I22" s="18" t="s">
        <v>17</v>
      </c>
      <c r="J22" s="17">
        <f>J23+J24+J25</f>
        <v>-80527.52</v>
      </c>
      <c r="K22" s="18" t="s">
        <v>17</v>
      </c>
    </row>
    <row r="23" spans="1:11" ht="12" customHeight="1">
      <c r="A23" s="11"/>
      <c r="B23" s="23" t="s">
        <v>26</v>
      </c>
      <c r="C23" s="24">
        <v>-5052.51</v>
      </c>
      <c r="D23" s="24">
        <f>715016+240000</f>
        <v>955016</v>
      </c>
      <c r="E23" s="21">
        <f>558866+500+240000</f>
        <v>799366</v>
      </c>
      <c r="F23" s="24">
        <v>0</v>
      </c>
      <c r="G23" s="24">
        <v>0</v>
      </c>
      <c r="H23" s="24">
        <v>972745</v>
      </c>
      <c r="I23" s="25" t="s">
        <v>17</v>
      </c>
      <c r="J23" s="24">
        <v>-22781.51</v>
      </c>
      <c r="K23" s="25" t="s">
        <v>17</v>
      </c>
    </row>
    <row r="24" spans="1:11" ht="13.5" customHeight="1">
      <c r="A24" s="11"/>
      <c r="B24" s="23" t="s">
        <v>27</v>
      </c>
      <c r="C24" s="24">
        <v>-17814.93</v>
      </c>
      <c r="D24" s="24">
        <f>913684+20670</f>
        <v>934354</v>
      </c>
      <c r="E24" s="21">
        <f>703534+500+20670</f>
        <v>724704</v>
      </c>
      <c r="F24" s="24">
        <v>0</v>
      </c>
      <c r="G24" s="24">
        <v>0</v>
      </c>
      <c r="H24" s="24">
        <f>913684+20670</f>
        <v>934354</v>
      </c>
      <c r="I24" s="25" t="s">
        <v>17</v>
      </c>
      <c r="J24" s="24">
        <v>-17814.93</v>
      </c>
      <c r="K24" s="25" t="s">
        <v>17</v>
      </c>
    </row>
    <row r="25" spans="1:11" ht="14.25" customHeight="1">
      <c r="A25" s="11"/>
      <c r="B25" s="23" t="s">
        <v>28</v>
      </c>
      <c r="C25" s="24">
        <v>-13931.08</v>
      </c>
      <c r="D25" s="24">
        <v>918100</v>
      </c>
      <c r="E25" s="21">
        <f>704000+500</f>
        <v>704500</v>
      </c>
      <c r="F25" s="24">
        <v>0</v>
      </c>
      <c r="G25" s="24">
        <v>0</v>
      </c>
      <c r="H25" s="24">
        <v>944100</v>
      </c>
      <c r="I25" s="25" t="s">
        <v>17</v>
      </c>
      <c r="J25" s="24">
        <v>-39931.08</v>
      </c>
      <c r="K25" s="25" t="s">
        <v>17</v>
      </c>
    </row>
    <row r="26" spans="1:11" ht="12.75">
      <c r="A26" s="11"/>
      <c r="B26" s="16" t="s">
        <v>29</v>
      </c>
      <c r="C26" s="17">
        <f>C27+C28</f>
        <v>-81394.92</v>
      </c>
      <c r="D26" s="17">
        <f>D27+D28</f>
        <v>3098356</v>
      </c>
      <c r="E26" s="17">
        <f>E27+E28</f>
        <v>3092206</v>
      </c>
      <c r="F26" s="17">
        <v>0</v>
      </c>
      <c r="G26" s="17">
        <v>0</v>
      </c>
      <c r="H26" s="17">
        <f>H27+H28</f>
        <v>3101470</v>
      </c>
      <c r="I26" s="18" t="s">
        <v>17</v>
      </c>
      <c r="J26" s="17">
        <f>J27+J28</f>
        <v>-84508.92</v>
      </c>
      <c r="K26" s="18" t="s">
        <v>17</v>
      </c>
    </row>
    <row r="27" spans="1:11" ht="12.75">
      <c r="A27" s="11"/>
      <c r="B27" s="23" t="s">
        <v>30</v>
      </c>
      <c r="C27" s="24">
        <v>-80843.94</v>
      </c>
      <c r="D27" s="24">
        <v>1882679</v>
      </c>
      <c r="E27" s="21">
        <v>1879179</v>
      </c>
      <c r="F27" s="24">
        <v>0</v>
      </c>
      <c r="G27" s="24">
        <v>0</v>
      </c>
      <c r="H27" s="24">
        <v>1882679</v>
      </c>
      <c r="I27" s="25" t="s">
        <v>17</v>
      </c>
      <c r="J27" s="24">
        <v>-80843.94</v>
      </c>
      <c r="K27" s="25" t="s">
        <v>17</v>
      </c>
    </row>
    <row r="28" spans="1:11" ht="12.75">
      <c r="A28" s="11"/>
      <c r="B28" s="23" t="s">
        <v>31</v>
      </c>
      <c r="C28" s="24">
        <v>-550.98</v>
      </c>
      <c r="D28" s="24">
        <v>1215677</v>
      </c>
      <c r="E28" s="21">
        <v>1213027</v>
      </c>
      <c r="F28" s="24">
        <v>0</v>
      </c>
      <c r="G28" s="24">
        <v>0</v>
      </c>
      <c r="H28" s="24">
        <v>1218791</v>
      </c>
      <c r="I28" s="25" t="s">
        <v>17</v>
      </c>
      <c r="J28" s="24">
        <v>-3664.98</v>
      </c>
      <c r="K28" s="25" t="s">
        <v>17</v>
      </c>
    </row>
    <row r="29" spans="1:11" ht="22.5">
      <c r="A29" s="11"/>
      <c r="B29" s="16" t="s">
        <v>32</v>
      </c>
      <c r="C29" s="17">
        <v>17804.52</v>
      </c>
      <c r="D29" s="17">
        <v>1985636</v>
      </c>
      <c r="E29" s="15">
        <f>1899836+2500</f>
        <v>1902336</v>
      </c>
      <c r="F29" s="17">
        <v>0</v>
      </c>
      <c r="G29" s="17">
        <v>0</v>
      </c>
      <c r="H29" s="17">
        <v>1998536</v>
      </c>
      <c r="I29" s="18" t="s">
        <v>17</v>
      </c>
      <c r="J29" s="26">
        <v>4904.52</v>
      </c>
      <c r="K29" s="27" t="s">
        <v>17</v>
      </c>
    </row>
    <row r="30" spans="1:11" ht="12.75">
      <c r="A30" s="32" t="s">
        <v>33</v>
      </c>
      <c r="B30" s="33"/>
      <c r="C30" s="28">
        <f>C29+C26+D32+C22+C18+C17</f>
        <v>-250599.07</v>
      </c>
      <c r="D30" s="28">
        <f>D29+D26+D22+D18+D17+D16</f>
        <v>19539669</v>
      </c>
      <c r="E30" s="28">
        <f>E29+E26+E22+E18+E17+E16</f>
        <v>15600419</v>
      </c>
      <c r="F30" s="28">
        <f>F29+F26+F22+F18+F17+F16</f>
        <v>285000</v>
      </c>
      <c r="G30" s="28">
        <f>G29+G26+G22+G18+G17+G16</f>
        <v>580000</v>
      </c>
      <c r="H30" s="28">
        <f>H29+H26+H22+H18+H17+H16</f>
        <v>19604784</v>
      </c>
      <c r="I30" s="29" t="s">
        <v>17</v>
      </c>
      <c r="J30" s="28">
        <f>J29+J26+J22+J18+J17</f>
        <v>-315714.07</v>
      </c>
      <c r="K30" s="29" t="s">
        <v>17</v>
      </c>
    </row>
    <row r="31" spans="1:11" ht="12.75">
      <c r="A31" s="30" t="s">
        <v>34</v>
      </c>
      <c r="C31" s="31"/>
      <c r="D31" s="31"/>
      <c r="E31" s="31"/>
      <c r="F31" s="31"/>
      <c r="G31" s="31"/>
      <c r="H31" s="31"/>
      <c r="I31" s="31"/>
      <c r="J31" s="31"/>
      <c r="K31" s="31"/>
    </row>
    <row r="32" spans="1:11" ht="12.75">
      <c r="A32" s="30" t="s">
        <v>35</v>
      </c>
      <c r="B32" s="30"/>
      <c r="C32" s="31"/>
      <c r="D32" s="31"/>
      <c r="E32" s="31"/>
      <c r="F32" s="31"/>
      <c r="G32" s="31"/>
      <c r="H32" s="31"/>
      <c r="I32" s="31"/>
      <c r="J32" s="31"/>
      <c r="K32" s="31"/>
    </row>
    <row r="33" spans="1:2" ht="12.75">
      <c r="A33" s="30" t="s">
        <v>36</v>
      </c>
      <c r="B33" s="30"/>
    </row>
    <row r="34" spans="1:2" ht="12.75">
      <c r="A34" s="30" t="s">
        <v>37</v>
      </c>
      <c r="B34" s="30"/>
    </row>
  </sheetData>
  <mergeCells count="19">
    <mergeCell ref="G1:K1"/>
    <mergeCell ref="G2:K2"/>
    <mergeCell ref="G3:K3"/>
    <mergeCell ref="J4:L4"/>
    <mergeCell ref="A5:K5"/>
    <mergeCell ref="A9:A12"/>
    <mergeCell ref="B9:B12"/>
    <mergeCell ref="C9:C12"/>
    <mergeCell ref="D9:G9"/>
    <mergeCell ref="H9:I9"/>
    <mergeCell ref="J9:J12"/>
    <mergeCell ref="K9:K12"/>
    <mergeCell ref="D10:D12"/>
    <mergeCell ref="E10:G10"/>
    <mergeCell ref="A30:B30"/>
    <mergeCell ref="H10:H12"/>
    <mergeCell ref="I10:I12"/>
    <mergeCell ref="E11:E12"/>
    <mergeCell ref="F11:G11"/>
  </mergeCells>
  <printOptions/>
  <pageMargins left="0.75" right="0.75" top="0.5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2009-03-26T10:27:57Z</cp:lastPrinted>
  <dcterms:created xsi:type="dcterms:W3CDTF">2009-03-16T11:56:34Z</dcterms:created>
  <dcterms:modified xsi:type="dcterms:W3CDTF">2009-03-26T11:28:58Z</dcterms:modified>
  <cp:category/>
  <cp:version/>
  <cp:contentType/>
  <cp:contentStatus/>
</cp:coreProperties>
</file>