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<sst xmlns="http://schemas.openxmlformats.org/spreadsheetml/2006/main" count="177" uniqueCount="103">
  <si>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</si>
  <si>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</si>
  <si>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</si>
  <si>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</si>
  <si>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</si>
  <si>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</si>
  <si>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</si>
  <si>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</si>
  <si>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</si>
  <si>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</si>
  <si>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</si>
  <si>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</si>
  <si>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</si>
  <si>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</si>
  <si>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</si>
  <si>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6058</t>
  </si>
  <si>
    <t>Wydatki inwestycyjne jednostek budżetowych</t>
  </si>
  <si>
    <t>UM</t>
  </si>
  <si>
    <t>6059</t>
  </si>
  <si>
    <t>2.</t>
  </si>
  <si>
    <t>Transport i łączność</t>
  </si>
  <si>
    <t>Drogi publiczne gminne</t>
  </si>
  <si>
    <t>3.</t>
  </si>
  <si>
    <t>Wydatki na zakupy inwestycyjne jednostek budżetowych</t>
  </si>
  <si>
    <t>4.</t>
  </si>
  <si>
    <t>750</t>
  </si>
  <si>
    <t>Administracja publiczna</t>
  </si>
  <si>
    <t>75023</t>
  </si>
  <si>
    <t>Urzędy gmin (miast i miast na prawach powiatu)</t>
  </si>
  <si>
    <t>6050</t>
  </si>
  <si>
    <t>6060</t>
  </si>
  <si>
    <t>01. Zakup sprzętu komputerowego i oprogramowania</t>
  </si>
  <si>
    <t>801</t>
  </si>
  <si>
    <t>Oświata i wychowanie</t>
  </si>
  <si>
    <t>Przedszkola</t>
  </si>
  <si>
    <t>Kultura fizyczna i sport</t>
  </si>
  <si>
    <t>92601</t>
  </si>
  <si>
    <t>Obiekty sportowe</t>
  </si>
  <si>
    <t>Ogółem</t>
  </si>
  <si>
    <t>x</t>
  </si>
  <si>
    <t>* Wybrać odpowiednie oznaczenie źródła finansowania: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</si>
  <si>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</si>
  <si>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</si>
  <si>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</si>
  <si>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</si>
  <si>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01. Place zabaw</t>
  </si>
  <si>
    <t>Tabela Nr 3</t>
  </si>
  <si>
    <t>900</t>
  </si>
  <si>
    <t>Gospodarka komunalna i ochrona środowiska</t>
  </si>
  <si>
    <t>5.</t>
  </si>
  <si>
    <t>A</t>
  </si>
  <si>
    <t>Kultura i ochrona dziedzictwa narodowego</t>
  </si>
  <si>
    <t>92120</t>
  </si>
  <si>
    <t>Ochrona zabytków i opieka nad zabytkami</t>
  </si>
  <si>
    <t>6.</t>
  </si>
  <si>
    <t>01. Renowacja Wieży Kościoła Farnego w Gubinie - warsztaty transgranicznego rozwoju kultury, sztuki i nauki</t>
  </si>
  <si>
    <t>02. Projekt budowlany basenu otwartego z budynkiem obsługującym</t>
  </si>
  <si>
    <t>02. Projekt przebudowy fontanny i zmiany zagospodarowania terenu placu w rejonie ul. Obr.Pokaju, 3-go Maja, Słowaciego, Dabrowskiego, Wyspiańskiego</t>
  </si>
  <si>
    <t>03. Dokumentacja dotycząca inwestycji drogowych</t>
  </si>
  <si>
    <t>04. Modernizacja Wyspy Teatralnej po powodzi</t>
  </si>
  <si>
    <t>01. Rozwój Turystyki Wodnej na Nysie Łużyckiej w Euromieście Gubin - Guben. Turytyka Wodna Gubin - Wschodnie Nabrzeże Nysy Łużyckiej</t>
  </si>
  <si>
    <t>700</t>
  </si>
  <si>
    <t>Gospodarka mieszkaniowa</t>
  </si>
  <si>
    <t>70005</t>
  </si>
  <si>
    <t>Gospodarka gruntami i nieruchomościami</t>
  </si>
  <si>
    <t>90001</t>
  </si>
  <si>
    <t>Gospodarka ściekowa i ochrona wód</t>
  </si>
  <si>
    <t>01. Projekt przekładek sieci kanalizacyjnej przy ul. II Armii Woj..Polskiego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</si>
  <si>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</si>
  <si>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</si>
  <si>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</si>
  <si>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</si>
  <si>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01. Budowa kompleksu boisk sportowych w ramach programu "Moje Boisko - Orlik 2012" w Gubinie</t>
  </si>
  <si>
    <t>7.</t>
  </si>
  <si>
    <t>rok budżetowy 2011 (8+9+10+11)</t>
  </si>
  <si>
    <t>01. Projekt przebudowy skrzyżowania ul. Nowa, Wyspiańskiego, Chopina</t>
  </si>
  <si>
    <t>Wydatki majątkowe na  2011 rok</t>
  </si>
  <si>
    <t>04. Zielona Ścieżka Gubin-Guben - modernizacja Placu Chrobrego, dokumentacja projektowa</t>
  </si>
  <si>
    <t>05. Zielona Ścieżka Gubin-Guben - modernizacja Parku Mickiewicza, dokumentacja projektowa</t>
  </si>
  <si>
    <t>02. Zielona Ścieżka Gubin-Guben - modernizacja amfiteatru, dokumentacja projektowa</t>
  </si>
  <si>
    <t>03. Zielona Ścieżka Gubin-Guben - modernizacja skweru z fontanną ul. Piastowska, dokumentacja projektowa</t>
  </si>
  <si>
    <t>6630</t>
  </si>
  <si>
    <t>6057</t>
  </si>
  <si>
    <t>01. Utworzenie obszarów aktywności gospodarczej - ul. Cmentarna w Gubinie - Etap III</t>
  </si>
  <si>
    <t>02. Utworzenie obszarów aktywności gospodarczej - ul. Poleska w Gubinie - II etap</t>
  </si>
  <si>
    <t>05. Projekt budowlano - wykonawczy drenażu Placu Chrobrego</t>
  </si>
  <si>
    <t>06. Przebudowa drogi wewnętrznej  - ul. Słoneczna</t>
  </si>
  <si>
    <t>06. Zielona Ścieżka Gubin-Guben - modernizacja Parku Waszkiewicza, dokumentacja projektowa</t>
  </si>
  <si>
    <t>07. Zielona Ścieżka Gubin-Guben - modernizacja Egzotarium</t>
  </si>
  <si>
    <t>01. Projekt wewnętrznej instalacji kanalizacyjnej z przyłączami w budynku Urzędu Miejskiego</t>
  </si>
  <si>
    <t>02. Zakup samochodu służbowego</t>
  </si>
  <si>
    <t>Dotacje celowe przekazane do samorządu województwa na inwestycje i zakupy inwestycyjne realizowane na podstawie porozumień (umów) między jednostkami samorządu terytorialnego</t>
  </si>
  <si>
    <t>Licea ogólnokształcące</t>
  </si>
  <si>
    <t>Pozostała działalność</t>
  </si>
  <si>
    <t>01. Projekt budowlano - wykonawczy termommodernizacji zespołu budynków SP 2</t>
  </si>
  <si>
    <t>Projekt wewnętrznej instalacji kanalizacyjnej z przyłączami w budynku ZSO</t>
  </si>
  <si>
    <t>LO</t>
  </si>
  <si>
    <t>92195</t>
  </si>
  <si>
    <t>01. Urządzenia do bezprzewodowego internetu</t>
  </si>
  <si>
    <t>Tabela Nr 3 do uchwały Nr IV/21/2010 Rady Miejskiej w Gubinie z dnia 28 grudnia 2010 roku</t>
  </si>
  <si>
    <t>07. Przebudowa ulicy II Armii Wojska Polskiego w Gubinie</t>
  </si>
  <si>
    <t>do uchwały nr VI.37.2011 Rady Miejskiej w Gubinie</t>
  </si>
  <si>
    <t>z dnia 24 lutego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</si>
</sst>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" fontId="6" fillId="24" borderId="11" xfId="0" applyNumberFormat="1" applyFont="1" applyFill="1" applyBorder="1" applyAlignment="1">
      <alignment/>
    </xf>
    <xf numFmtId="4" fontId="6" fillId="24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49" fontId="2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wrapText="1"/>
    </xf>
    <xf numFmtId="0" fontId="5" fillId="20" borderId="11" xfId="0" applyFont="1" applyFill="1" applyBorder="1" applyAlignment="1">
      <alignment horizontal="center" vertical="center"/>
    </xf>
    <xf numFmtId="49" fontId="5" fillId="20" borderId="11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4" fontId="5" fillId="20" borderId="11" xfId="0" applyNumberFormat="1" applyFont="1" applyFill="1" applyBorder="1" applyAlignment="1">
      <alignment/>
    </xf>
    <xf numFmtId="4" fontId="5" fillId="20" borderId="11" xfId="0" applyNumberFormat="1" applyFont="1" applyFill="1" applyBorder="1" applyAlignment="1">
      <alignment horizontal="left"/>
    </xf>
    <xf numFmtId="49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wrapText="1"/>
    </xf>
    <xf numFmtId="4" fontId="2" fillId="25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5" fillId="20" borderId="11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9" fontId="2" fillId="25" borderId="11" xfId="0" applyNumberFormat="1" applyFont="1" applyFill="1" applyBorder="1" applyAlignment="1">
      <alignment horizontal="center" vertical="center"/>
    </xf>
    <xf numFmtId="4" fontId="2" fillId="25" borderId="11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9" fontId="5" fillId="2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25" borderId="11" xfId="0" applyFont="1" applyFill="1" applyBorder="1" applyAlignment="1">
      <alignment wrapText="1"/>
    </xf>
    <xf numFmtId="0" fontId="6" fillId="24" borderId="12" xfId="0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/>
    </xf>
    <xf numFmtId="49" fontId="5" fillId="20" borderId="11" xfId="0" applyNumberFormat="1" applyFont="1" applyFill="1" applyBorder="1" applyAlignment="1">
      <alignment horizontal="center" vertical="center"/>
    </xf>
    <xf numFmtId="49" fontId="5" fillId="20" borderId="11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wrapText="1"/>
    </xf>
    <xf numFmtId="4" fontId="5" fillId="2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5" fillId="7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7" borderId="11" xfId="0" applyNumberFormat="1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4" fontId="2" fillId="25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49" fontId="5" fillId="20" borderId="12" xfId="0" applyNumberFormat="1" applyFont="1" applyFill="1" applyBorder="1" applyAlignment="1">
      <alignment horizontal="center" vertical="center"/>
    </xf>
    <xf numFmtId="49" fontId="5" fillId="20" borderId="12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wrapText="1"/>
    </xf>
    <xf numFmtId="4" fontId="6" fillId="24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" fontId="2" fillId="25" borderId="11" xfId="0" applyNumberFormat="1" applyFont="1" applyFill="1" applyBorder="1" applyAlignment="1">
      <alignment/>
    </xf>
    <xf numFmtId="0" fontId="2" fillId="25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7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3" fillId="20" borderId="14" xfId="0" applyFont="1" applyFill="1" applyBorder="1" applyAlignment="1">
      <alignment horizontal="center" wrapText="1"/>
    </xf>
    <xf numFmtId="0" fontId="3" fillId="20" borderId="15" xfId="0" applyFont="1" applyFill="1" applyBorder="1" applyAlignment="1">
      <alignment horizontal="center" wrapText="1"/>
    </xf>
    <xf numFmtId="0" fontId="3" fillId="20" borderId="16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/>
    </xf>
    <xf numFmtId="0" fontId="9" fillId="20" borderId="17" xfId="0" applyFont="1" applyFill="1" applyBorder="1" applyAlignment="1">
      <alignment horizontal="center"/>
    </xf>
    <xf numFmtId="0" fontId="9" fillId="20" borderId="18" xfId="0" applyFont="1" applyFill="1" applyBorder="1" applyAlignment="1">
      <alignment horizontal="center"/>
    </xf>
    <xf numFmtId="0" fontId="9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 wrapText="1"/>
    </xf>
    <xf numFmtId="0" fontId="9" fillId="20" borderId="20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K3" sqref="K3:M3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4" width="5.57421875" style="0" customWidth="1"/>
    <col min="5" max="5" width="52.00390625" style="0" customWidth="1"/>
    <col min="6" max="7" width="10.57421875" style="0" customWidth="1"/>
    <col min="8" max="8" width="10.57421875" style="0" bestFit="1" customWidth="1"/>
    <col min="9" max="9" width="10.8515625" style="0" bestFit="1" customWidth="1"/>
    <col min="10" max="10" width="2.00390625" style="0" customWidth="1"/>
    <col min="11" max="11" width="10.140625" style="0" customWidth="1"/>
    <col min="12" max="12" width="10.57421875" style="0" bestFit="1" customWidth="1"/>
    <col min="13" max="13" width="10.28125" style="0" customWidth="1"/>
  </cols>
  <sheetData>
    <row r="1" spans="9:13" ht="12.75">
      <c r="I1" s="89" t="s">
        <v>46</v>
      </c>
      <c r="J1" s="89"/>
      <c r="K1" s="89"/>
      <c r="L1" s="89"/>
      <c r="M1" s="89"/>
    </row>
    <row r="2" spans="9:13" ht="12.75">
      <c r="I2" s="89" t="s">
        <v>101</v>
      </c>
      <c r="J2" s="89"/>
      <c r="K2" s="89"/>
      <c r="L2" s="89"/>
      <c r="M2" s="89"/>
    </row>
    <row r="3" spans="11:13" ht="12.75">
      <c r="K3" s="89" t="s">
        <v>102</v>
      </c>
      <c r="L3" s="89"/>
      <c r="M3" s="89"/>
    </row>
    <row r="4" spans="1:13" ht="18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3.5" thickBot="1">
      <c r="A5" s="1"/>
      <c r="B5" s="1"/>
      <c r="C5" s="1"/>
      <c r="D5" s="1"/>
      <c r="E5" s="110" t="s">
        <v>99</v>
      </c>
      <c r="F5" s="110"/>
      <c r="G5" s="110"/>
      <c r="H5" s="110"/>
      <c r="I5" s="110"/>
      <c r="J5" s="110"/>
      <c r="K5" s="110"/>
      <c r="L5" s="1"/>
      <c r="M5" s="1"/>
    </row>
    <row r="6" spans="1:13" ht="12.75">
      <c r="A6" s="97" t="s">
        <v>0</v>
      </c>
      <c r="B6" s="101" t="s">
        <v>1</v>
      </c>
      <c r="C6" s="101" t="s">
        <v>2</v>
      </c>
      <c r="D6" s="101" t="s">
        <v>3</v>
      </c>
      <c r="E6" s="100" t="s">
        <v>4</v>
      </c>
      <c r="F6" s="100" t="s">
        <v>5</v>
      </c>
      <c r="G6" s="112" t="s">
        <v>6</v>
      </c>
      <c r="H6" s="113"/>
      <c r="I6" s="113"/>
      <c r="J6" s="113"/>
      <c r="K6" s="113"/>
      <c r="L6" s="114"/>
      <c r="M6" s="91" t="s">
        <v>7</v>
      </c>
    </row>
    <row r="7" spans="1:13" ht="12.75">
      <c r="A7" s="98"/>
      <c r="B7" s="102"/>
      <c r="C7" s="102"/>
      <c r="D7" s="102"/>
      <c r="E7" s="94"/>
      <c r="F7" s="94"/>
      <c r="G7" s="94" t="s">
        <v>74</v>
      </c>
      <c r="H7" s="96" t="s">
        <v>8</v>
      </c>
      <c r="I7" s="96"/>
      <c r="J7" s="96"/>
      <c r="K7" s="96"/>
      <c r="L7" s="96"/>
      <c r="M7" s="92"/>
    </row>
    <row r="8" spans="1:13" ht="40.5" customHeight="1">
      <c r="A8" s="99"/>
      <c r="B8" s="103"/>
      <c r="C8" s="103"/>
      <c r="D8" s="103"/>
      <c r="E8" s="95"/>
      <c r="F8" s="95"/>
      <c r="G8" s="95"/>
      <c r="H8" s="2" t="s">
        <v>9</v>
      </c>
      <c r="I8" s="2" t="s">
        <v>10</v>
      </c>
      <c r="J8" s="104" t="s">
        <v>11</v>
      </c>
      <c r="K8" s="105"/>
      <c r="L8" s="2" t="s">
        <v>12</v>
      </c>
      <c r="M8" s="93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 t="s">
        <v>13</v>
      </c>
      <c r="K9" s="3">
        <v>10</v>
      </c>
      <c r="L9" s="3">
        <v>11</v>
      </c>
      <c r="M9" s="3">
        <v>14</v>
      </c>
    </row>
    <row r="10" spans="1:13" ht="12.75">
      <c r="A10" s="10" t="s">
        <v>14</v>
      </c>
      <c r="B10" s="11">
        <v>600</v>
      </c>
      <c r="C10" s="12"/>
      <c r="D10" s="11"/>
      <c r="E10" s="13" t="s">
        <v>20</v>
      </c>
      <c r="F10" s="14">
        <f aca="true" t="shared" si="0" ref="F10:F46">G10</f>
        <v>4483213</v>
      </c>
      <c r="G10" s="14">
        <f>H10+I10+K10+L10</f>
        <v>4483213</v>
      </c>
      <c r="H10" s="14">
        <f>H12+H20+H28</f>
        <v>1507274</v>
      </c>
      <c r="I10" s="14">
        <f>I12+I20+I28</f>
        <v>311000</v>
      </c>
      <c r="J10" s="14"/>
      <c r="K10" s="14">
        <f>K12+K20+K28</f>
        <v>0</v>
      </c>
      <c r="L10" s="14">
        <f>L12+L20+L28</f>
        <v>2664939</v>
      </c>
      <c r="M10" s="15"/>
    </row>
    <row r="11" spans="1:13" ht="12.75">
      <c r="A11" s="73"/>
      <c r="B11" s="82"/>
      <c r="C11" s="16">
        <v>60016</v>
      </c>
      <c r="D11" s="16"/>
      <c r="E11" s="17" t="s">
        <v>21</v>
      </c>
      <c r="F11" s="4">
        <f t="shared" si="0"/>
        <v>4483213</v>
      </c>
      <c r="G11" s="4">
        <f>H11+I11+K11+L11</f>
        <v>4483213</v>
      </c>
      <c r="H11" s="4">
        <f>H12+H20+H28</f>
        <v>1507274</v>
      </c>
      <c r="I11" s="4">
        <f>I12+I20+I28</f>
        <v>311000</v>
      </c>
      <c r="J11" s="4"/>
      <c r="K11" s="4">
        <f>K12+K20+K28</f>
        <v>0</v>
      </c>
      <c r="L11" s="4">
        <f>L12+L20+L28</f>
        <v>2664939</v>
      </c>
      <c r="M11" s="5"/>
    </row>
    <row r="12" spans="1:13" ht="12.75">
      <c r="A12" s="81"/>
      <c r="B12" s="83"/>
      <c r="C12" s="69"/>
      <c r="D12" s="24" t="s">
        <v>29</v>
      </c>
      <c r="E12" s="9" t="s">
        <v>16</v>
      </c>
      <c r="F12" s="18">
        <f>G12</f>
        <v>1347988</v>
      </c>
      <c r="G12" s="18">
        <f aca="true" t="shared" si="1" ref="G12:G19">SUM(H12:L12)</f>
        <v>1347988</v>
      </c>
      <c r="H12" s="25">
        <f>SUM(H13:H19)</f>
        <v>1347988</v>
      </c>
      <c r="I12" s="25">
        <f>SUM(I13:I19)</f>
        <v>0</v>
      </c>
      <c r="J12" s="25"/>
      <c r="K12" s="25">
        <f>SUM(K13:K19)</f>
        <v>0</v>
      </c>
      <c r="L12" s="25">
        <f>SUM(L13:L19)</f>
        <v>0</v>
      </c>
      <c r="M12" s="26"/>
    </row>
    <row r="13" spans="1:13" ht="22.5">
      <c r="A13" s="81"/>
      <c r="B13" s="83"/>
      <c r="C13" s="70"/>
      <c r="D13" s="69"/>
      <c r="E13" s="50" t="s">
        <v>75</v>
      </c>
      <c r="F13" s="7">
        <f t="shared" si="0"/>
        <v>120000</v>
      </c>
      <c r="G13" s="7">
        <f t="shared" si="1"/>
        <v>120000</v>
      </c>
      <c r="H13" s="51">
        <v>120000</v>
      </c>
      <c r="I13" s="51">
        <v>0</v>
      </c>
      <c r="J13" s="51"/>
      <c r="K13" s="51"/>
      <c r="L13" s="51"/>
      <c r="M13" s="7" t="s">
        <v>17</v>
      </c>
    </row>
    <row r="14" spans="1:13" ht="33.75">
      <c r="A14" s="81"/>
      <c r="B14" s="83"/>
      <c r="C14" s="70"/>
      <c r="D14" s="70"/>
      <c r="E14" s="50" t="s">
        <v>57</v>
      </c>
      <c r="F14" s="7">
        <f t="shared" si="0"/>
        <v>66200</v>
      </c>
      <c r="G14" s="7">
        <f t="shared" si="1"/>
        <v>66200</v>
      </c>
      <c r="H14" s="51">
        <v>66200</v>
      </c>
      <c r="I14" s="51">
        <v>0</v>
      </c>
      <c r="J14" s="51"/>
      <c r="K14" s="51"/>
      <c r="L14" s="51"/>
      <c r="M14" s="7" t="s">
        <v>17</v>
      </c>
    </row>
    <row r="15" spans="1:13" ht="12.75">
      <c r="A15" s="81"/>
      <c r="B15" s="83"/>
      <c r="C15" s="70"/>
      <c r="D15" s="70"/>
      <c r="E15" s="50" t="s">
        <v>58</v>
      </c>
      <c r="F15" s="7">
        <f t="shared" si="0"/>
        <v>5000</v>
      </c>
      <c r="G15" s="7">
        <f t="shared" si="1"/>
        <v>5000</v>
      </c>
      <c r="H15" s="51">
        <v>5000</v>
      </c>
      <c r="I15" s="51"/>
      <c r="J15" s="51"/>
      <c r="K15" s="51"/>
      <c r="L15" s="51"/>
      <c r="M15" s="7" t="s">
        <v>17</v>
      </c>
    </row>
    <row r="16" spans="1:13" ht="12.75">
      <c r="A16" s="81"/>
      <c r="B16" s="83"/>
      <c r="C16" s="70"/>
      <c r="D16" s="70"/>
      <c r="E16" s="50" t="s">
        <v>59</v>
      </c>
      <c r="F16" s="7">
        <f t="shared" si="0"/>
        <v>200000</v>
      </c>
      <c r="G16" s="7">
        <f t="shared" si="1"/>
        <v>200000</v>
      </c>
      <c r="H16" s="51">
        <v>200000</v>
      </c>
      <c r="I16" s="51"/>
      <c r="J16" s="51"/>
      <c r="K16" s="51"/>
      <c r="L16" s="51"/>
      <c r="M16" s="7" t="s">
        <v>17</v>
      </c>
    </row>
    <row r="17" spans="1:13" ht="12.75">
      <c r="A17" s="81"/>
      <c r="B17" s="83"/>
      <c r="C17" s="70"/>
      <c r="D17" s="70"/>
      <c r="E17" s="50" t="s">
        <v>85</v>
      </c>
      <c r="F17" s="7">
        <f t="shared" si="0"/>
        <v>5000</v>
      </c>
      <c r="G17" s="7">
        <f t="shared" si="1"/>
        <v>5000</v>
      </c>
      <c r="H17" s="51">
        <v>5000</v>
      </c>
      <c r="I17" s="51"/>
      <c r="J17" s="51"/>
      <c r="K17" s="51"/>
      <c r="L17" s="51"/>
      <c r="M17" s="7" t="s">
        <v>17</v>
      </c>
    </row>
    <row r="18" spans="1:13" ht="12.75">
      <c r="A18" s="81"/>
      <c r="B18" s="83"/>
      <c r="C18" s="70"/>
      <c r="D18" s="70"/>
      <c r="E18" s="50" t="s">
        <v>86</v>
      </c>
      <c r="F18" s="7">
        <f t="shared" si="0"/>
        <v>17788</v>
      </c>
      <c r="G18" s="7">
        <f t="shared" si="1"/>
        <v>17788</v>
      </c>
      <c r="H18" s="51">
        <v>17788</v>
      </c>
      <c r="I18" s="51"/>
      <c r="J18" s="51"/>
      <c r="K18" s="51"/>
      <c r="L18" s="51"/>
      <c r="M18" s="7" t="s">
        <v>17</v>
      </c>
    </row>
    <row r="19" spans="1:13" ht="12.75">
      <c r="A19" s="81"/>
      <c r="B19" s="83"/>
      <c r="C19" s="70"/>
      <c r="D19" s="71"/>
      <c r="E19" s="50" t="s">
        <v>100</v>
      </c>
      <c r="F19" s="7">
        <f t="shared" si="0"/>
        <v>934000</v>
      </c>
      <c r="G19" s="7">
        <f t="shared" si="1"/>
        <v>934000</v>
      </c>
      <c r="H19" s="51">
        <v>934000</v>
      </c>
      <c r="I19" s="51"/>
      <c r="J19" s="51"/>
      <c r="K19" s="51"/>
      <c r="L19" s="51"/>
      <c r="M19" s="7" t="s">
        <v>17</v>
      </c>
    </row>
    <row r="20" spans="1:13" ht="11.25" customHeight="1">
      <c r="A20" s="81"/>
      <c r="B20" s="83"/>
      <c r="C20" s="70"/>
      <c r="D20" s="8" t="s">
        <v>15</v>
      </c>
      <c r="E20" s="9" t="s">
        <v>16</v>
      </c>
      <c r="F20" s="18">
        <f aca="true" t="shared" si="2" ref="F20:F28">G20</f>
        <v>2664939</v>
      </c>
      <c r="G20" s="18">
        <f>H20+I20+K20+L20</f>
        <v>2664939</v>
      </c>
      <c r="H20" s="18">
        <f>SUM(H21:H27)</f>
        <v>0</v>
      </c>
      <c r="I20" s="18">
        <f>SUM(I21:I27)</f>
        <v>0</v>
      </c>
      <c r="J20" s="18"/>
      <c r="K20" s="18">
        <f>SUM(K21:K27)</f>
        <v>0</v>
      </c>
      <c r="L20" s="18">
        <f>SUM(L21:L27)</f>
        <v>2664939</v>
      </c>
      <c r="M20" s="18"/>
    </row>
    <row r="21" spans="1:13" ht="24" customHeight="1">
      <c r="A21" s="81"/>
      <c r="B21" s="83"/>
      <c r="C21" s="70"/>
      <c r="D21" s="80"/>
      <c r="E21" s="19" t="s">
        <v>60</v>
      </c>
      <c r="F21" s="7">
        <f t="shared" si="2"/>
        <v>1762332</v>
      </c>
      <c r="G21" s="7">
        <f aca="true" t="shared" si="3" ref="G21:G43">SUM(H21:L21)</f>
        <v>1762332</v>
      </c>
      <c r="H21" s="7">
        <v>0</v>
      </c>
      <c r="I21" s="7"/>
      <c r="J21" s="7"/>
      <c r="K21" s="7"/>
      <c r="L21" s="7">
        <v>1762332</v>
      </c>
      <c r="M21" s="7" t="s">
        <v>17</v>
      </c>
    </row>
    <row r="22" spans="1:13" ht="24" customHeight="1">
      <c r="A22" s="81"/>
      <c r="B22" s="83"/>
      <c r="C22" s="70"/>
      <c r="D22" s="67"/>
      <c r="E22" s="19" t="s">
        <v>79</v>
      </c>
      <c r="F22" s="7">
        <f t="shared" si="2"/>
        <v>112783</v>
      </c>
      <c r="G22" s="7">
        <f t="shared" si="3"/>
        <v>112783</v>
      </c>
      <c r="H22" s="7">
        <v>0</v>
      </c>
      <c r="I22" s="7"/>
      <c r="J22" s="7"/>
      <c r="K22" s="7"/>
      <c r="L22" s="7">
        <v>112783</v>
      </c>
      <c r="M22" s="7" t="s">
        <v>17</v>
      </c>
    </row>
    <row r="23" spans="1:13" ht="24" customHeight="1">
      <c r="A23" s="81"/>
      <c r="B23" s="83"/>
      <c r="C23" s="70"/>
      <c r="D23" s="67"/>
      <c r="E23" s="19" t="s">
        <v>80</v>
      </c>
      <c r="F23" s="7">
        <f t="shared" si="2"/>
        <v>56361</v>
      </c>
      <c r="G23" s="7">
        <f t="shared" si="3"/>
        <v>56361</v>
      </c>
      <c r="H23" s="7">
        <v>0</v>
      </c>
      <c r="I23" s="7"/>
      <c r="J23" s="7"/>
      <c r="K23" s="7"/>
      <c r="L23" s="7">
        <v>56361</v>
      </c>
      <c r="M23" s="7" t="s">
        <v>17</v>
      </c>
    </row>
    <row r="24" spans="1:13" ht="24" customHeight="1">
      <c r="A24" s="81"/>
      <c r="B24" s="83"/>
      <c r="C24" s="70"/>
      <c r="D24" s="67"/>
      <c r="E24" s="19" t="s">
        <v>77</v>
      </c>
      <c r="F24" s="7">
        <f t="shared" si="2"/>
        <v>254316</v>
      </c>
      <c r="G24" s="7">
        <f t="shared" si="3"/>
        <v>254316</v>
      </c>
      <c r="H24" s="7">
        <v>0</v>
      </c>
      <c r="I24" s="7"/>
      <c r="J24" s="7"/>
      <c r="K24" s="7"/>
      <c r="L24" s="7">
        <v>254316</v>
      </c>
      <c r="M24" s="7" t="s">
        <v>17</v>
      </c>
    </row>
    <row r="25" spans="1:13" ht="24" customHeight="1">
      <c r="A25" s="81"/>
      <c r="B25" s="83"/>
      <c r="C25" s="70"/>
      <c r="D25" s="67"/>
      <c r="E25" s="19" t="s">
        <v>78</v>
      </c>
      <c r="F25" s="7">
        <f t="shared" si="2"/>
        <v>353329</v>
      </c>
      <c r="G25" s="7">
        <f t="shared" si="3"/>
        <v>353329</v>
      </c>
      <c r="H25" s="7">
        <v>0</v>
      </c>
      <c r="I25" s="7"/>
      <c r="J25" s="7"/>
      <c r="K25" s="7"/>
      <c r="L25" s="7">
        <v>353329</v>
      </c>
      <c r="M25" s="7" t="s">
        <v>17</v>
      </c>
    </row>
    <row r="26" spans="1:13" ht="24" customHeight="1">
      <c r="A26" s="81"/>
      <c r="B26" s="83"/>
      <c r="C26" s="70"/>
      <c r="D26" s="67"/>
      <c r="E26" s="19" t="s">
        <v>87</v>
      </c>
      <c r="F26" s="7">
        <f t="shared" si="2"/>
        <v>84918</v>
      </c>
      <c r="G26" s="7">
        <f t="shared" si="3"/>
        <v>84918</v>
      </c>
      <c r="H26" s="7">
        <v>0</v>
      </c>
      <c r="I26" s="7"/>
      <c r="J26" s="7"/>
      <c r="K26" s="7"/>
      <c r="L26" s="7">
        <v>84918</v>
      </c>
      <c r="M26" s="7" t="s">
        <v>17</v>
      </c>
    </row>
    <row r="27" spans="1:13" ht="24" customHeight="1">
      <c r="A27" s="81"/>
      <c r="B27" s="83"/>
      <c r="C27" s="70"/>
      <c r="D27" s="68"/>
      <c r="E27" s="19" t="s">
        <v>88</v>
      </c>
      <c r="F27" s="7">
        <f t="shared" si="2"/>
        <v>40900</v>
      </c>
      <c r="G27" s="7">
        <f t="shared" si="3"/>
        <v>40900</v>
      </c>
      <c r="H27" s="7">
        <v>0</v>
      </c>
      <c r="I27" s="7"/>
      <c r="J27" s="7"/>
      <c r="K27" s="7"/>
      <c r="L27" s="7">
        <v>40900</v>
      </c>
      <c r="M27" s="7" t="s">
        <v>17</v>
      </c>
    </row>
    <row r="28" spans="1:13" ht="12.75">
      <c r="A28" s="81"/>
      <c r="B28" s="83"/>
      <c r="C28" s="70"/>
      <c r="D28" s="8" t="s">
        <v>18</v>
      </c>
      <c r="E28" s="9" t="s">
        <v>16</v>
      </c>
      <c r="F28" s="18">
        <f t="shared" si="2"/>
        <v>470286</v>
      </c>
      <c r="G28" s="18">
        <f t="shared" si="3"/>
        <v>470286</v>
      </c>
      <c r="H28" s="18">
        <f>SUM(H29:H35)</f>
        <v>159286</v>
      </c>
      <c r="I28" s="18">
        <f>SUM(I29:I35)</f>
        <v>311000</v>
      </c>
      <c r="J28" s="18"/>
      <c r="K28" s="18">
        <f>SUM(K29:K35)</f>
        <v>0</v>
      </c>
      <c r="L28" s="18">
        <f>SUM(L29:L35)</f>
        <v>0</v>
      </c>
      <c r="M28" s="18"/>
    </row>
    <row r="29" spans="1:13" ht="22.5">
      <c r="A29" s="81"/>
      <c r="B29" s="83"/>
      <c r="C29" s="70"/>
      <c r="D29" s="80"/>
      <c r="E29" s="19" t="s">
        <v>60</v>
      </c>
      <c r="F29" s="7">
        <f t="shared" si="0"/>
        <v>311000</v>
      </c>
      <c r="G29" s="7">
        <f t="shared" si="3"/>
        <v>311000</v>
      </c>
      <c r="H29" s="7">
        <v>0</v>
      </c>
      <c r="I29" s="7">
        <v>311000</v>
      </c>
      <c r="J29" s="7"/>
      <c r="K29" s="7"/>
      <c r="L29" s="7"/>
      <c r="M29" s="7" t="s">
        <v>17</v>
      </c>
    </row>
    <row r="30" spans="1:13" ht="22.5">
      <c r="A30" s="81"/>
      <c r="B30" s="83"/>
      <c r="C30" s="70"/>
      <c r="D30" s="67"/>
      <c r="E30" s="19" t="s">
        <v>79</v>
      </c>
      <c r="F30" s="7">
        <f t="shared" si="0"/>
        <v>19903</v>
      </c>
      <c r="G30" s="7">
        <f t="shared" si="3"/>
        <v>19903</v>
      </c>
      <c r="H30" s="7">
        <v>19903</v>
      </c>
      <c r="I30" s="7"/>
      <c r="J30" s="7"/>
      <c r="K30" s="7"/>
      <c r="L30" s="7"/>
      <c r="M30" s="7" t="s">
        <v>17</v>
      </c>
    </row>
    <row r="31" spans="1:13" ht="22.5">
      <c r="A31" s="81"/>
      <c r="B31" s="83"/>
      <c r="C31" s="70"/>
      <c r="D31" s="67"/>
      <c r="E31" s="19" t="s">
        <v>80</v>
      </c>
      <c r="F31" s="7">
        <f t="shared" si="0"/>
        <v>9947</v>
      </c>
      <c r="G31" s="7">
        <f t="shared" si="3"/>
        <v>9947</v>
      </c>
      <c r="H31" s="7">
        <v>9947</v>
      </c>
      <c r="I31" s="7"/>
      <c r="J31" s="7"/>
      <c r="K31" s="7"/>
      <c r="L31" s="7"/>
      <c r="M31" s="7" t="s">
        <v>17</v>
      </c>
    </row>
    <row r="32" spans="1:13" ht="22.5">
      <c r="A32" s="81"/>
      <c r="B32" s="83"/>
      <c r="C32" s="70"/>
      <c r="D32" s="67"/>
      <c r="E32" s="19" t="s">
        <v>77</v>
      </c>
      <c r="F32" s="7">
        <f t="shared" si="0"/>
        <v>44879</v>
      </c>
      <c r="G32" s="7">
        <f t="shared" si="3"/>
        <v>44879</v>
      </c>
      <c r="H32" s="7">
        <v>44879</v>
      </c>
      <c r="I32" s="7"/>
      <c r="J32" s="7"/>
      <c r="K32" s="7"/>
      <c r="L32" s="7"/>
      <c r="M32" s="7" t="s">
        <v>17</v>
      </c>
    </row>
    <row r="33" spans="1:13" ht="22.5">
      <c r="A33" s="81"/>
      <c r="B33" s="83"/>
      <c r="C33" s="70"/>
      <c r="D33" s="67"/>
      <c r="E33" s="19" t="s">
        <v>78</v>
      </c>
      <c r="F33" s="7">
        <f t="shared" si="0"/>
        <v>62353</v>
      </c>
      <c r="G33" s="7">
        <f t="shared" si="3"/>
        <v>62353</v>
      </c>
      <c r="H33" s="7">
        <v>62353</v>
      </c>
      <c r="I33" s="7"/>
      <c r="J33" s="7"/>
      <c r="K33" s="7"/>
      <c r="L33" s="7"/>
      <c r="M33" s="7" t="s">
        <v>17</v>
      </c>
    </row>
    <row r="34" spans="1:13" ht="22.5">
      <c r="A34" s="81"/>
      <c r="B34" s="83"/>
      <c r="C34" s="70"/>
      <c r="D34" s="67"/>
      <c r="E34" s="19" t="s">
        <v>87</v>
      </c>
      <c r="F34" s="7">
        <f t="shared" si="0"/>
        <v>14986</v>
      </c>
      <c r="G34" s="7">
        <f t="shared" si="3"/>
        <v>14986</v>
      </c>
      <c r="H34" s="7">
        <v>14986</v>
      </c>
      <c r="I34" s="7"/>
      <c r="J34" s="7"/>
      <c r="K34" s="7"/>
      <c r="L34" s="7"/>
      <c r="M34" s="7" t="s">
        <v>17</v>
      </c>
    </row>
    <row r="35" spans="1:13" ht="12.75">
      <c r="A35" s="74"/>
      <c r="B35" s="84"/>
      <c r="C35" s="71"/>
      <c r="D35" s="68"/>
      <c r="E35" s="19" t="s">
        <v>88</v>
      </c>
      <c r="F35" s="7">
        <f t="shared" si="0"/>
        <v>7218</v>
      </c>
      <c r="G35" s="7">
        <f t="shared" si="3"/>
        <v>7218</v>
      </c>
      <c r="H35" s="7">
        <v>7218</v>
      </c>
      <c r="I35" s="7"/>
      <c r="J35" s="7"/>
      <c r="K35" s="7"/>
      <c r="L35" s="7"/>
      <c r="M35" s="7" t="s">
        <v>17</v>
      </c>
    </row>
    <row r="36" spans="1:13" ht="12.75">
      <c r="A36" s="55" t="s">
        <v>19</v>
      </c>
      <c r="B36" s="56" t="s">
        <v>61</v>
      </c>
      <c r="C36" s="56"/>
      <c r="D36" s="57"/>
      <c r="E36" s="40" t="s">
        <v>62</v>
      </c>
      <c r="F36" s="14">
        <f t="shared" si="0"/>
        <v>60000</v>
      </c>
      <c r="G36" s="14">
        <f t="shared" si="3"/>
        <v>60000</v>
      </c>
      <c r="H36" s="41">
        <f>H37</f>
        <v>60000</v>
      </c>
      <c r="I36" s="41">
        <f>I37</f>
        <v>0</v>
      </c>
      <c r="J36" s="41"/>
      <c r="K36" s="41">
        <f aca="true" t="shared" si="4" ref="K36:L38">K37</f>
        <v>0</v>
      </c>
      <c r="L36" s="41">
        <f t="shared" si="4"/>
        <v>0</v>
      </c>
      <c r="M36" s="41"/>
    </row>
    <row r="37" spans="1:13" ht="12.75">
      <c r="A37" s="73"/>
      <c r="B37" s="82"/>
      <c r="C37" s="58" t="s">
        <v>63</v>
      </c>
      <c r="D37" s="59"/>
      <c r="E37" s="60" t="s">
        <v>64</v>
      </c>
      <c r="F37" s="4">
        <f t="shared" si="0"/>
        <v>60000</v>
      </c>
      <c r="G37" s="4">
        <f t="shared" si="3"/>
        <v>60000</v>
      </c>
      <c r="H37" s="61">
        <f>H38</f>
        <v>60000</v>
      </c>
      <c r="I37" s="61">
        <f>I38</f>
        <v>0</v>
      </c>
      <c r="J37" s="61"/>
      <c r="K37" s="61">
        <f t="shared" si="4"/>
        <v>0</v>
      </c>
      <c r="L37" s="61">
        <f t="shared" si="4"/>
        <v>0</v>
      </c>
      <c r="M37" s="61"/>
    </row>
    <row r="38" spans="1:13" ht="12.75">
      <c r="A38" s="74"/>
      <c r="B38" s="84"/>
      <c r="C38" s="53"/>
      <c r="D38" s="8" t="s">
        <v>30</v>
      </c>
      <c r="E38" s="9" t="s">
        <v>23</v>
      </c>
      <c r="F38" s="18">
        <f>G38</f>
        <v>60000</v>
      </c>
      <c r="G38" s="18">
        <f t="shared" si="3"/>
        <v>60000</v>
      </c>
      <c r="H38" s="18">
        <v>60000</v>
      </c>
      <c r="I38" s="18">
        <f>I39</f>
        <v>0</v>
      </c>
      <c r="J38" s="18"/>
      <c r="K38" s="18">
        <f t="shared" si="4"/>
        <v>0</v>
      </c>
      <c r="L38" s="18"/>
      <c r="M38" s="25" t="s">
        <v>17</v>
      </c>
    </row>
    <row r="39" spans="1:13" ht="12.75">
      <c r="A39" s="10" t="s">
        <v>22</v>
      </c>
      <c r="B39" s="11" t="s">
        <v>25</v>
      </c>
      <c r="C39" s="11"/>
      <c r="D39" s="11"/>
      <c r="E39" s="21" t="s">
        <v>26</v>
      </c>
      <c r="F39" s="14">
        <f t="shared" si="0"/>
        <v>106297</v>
      </c>
      <c r="G39" s="14">
        <f t="shared" si="3"/>
        <v>106297</v>
      </c>
      <c r="H39" s="14">
        <f>H40</f>
        <v>106297</v>
      </c>
      <c r="I39" s="14">
        <f>I40</f>
        <v>0</v>
      </c>
      <c r="J39" s="14"/>
      <c r="K39" s="14">
        <f>K40</f>
        <v>0</v>
      </c>
      <c r="L39" s="14">
        <f>L40</f>
        <v>0</v>
      </c>
      <c r="M39" s="14"/>
    </row>
    <row r="40" spans="1:13" ht="12.75">
      <c r="A40" s="107"/>
      <c r="B40" s="85"/>
      <c r="C40" s="16" t="s">
        <v>27</v>
      </c>
      <c r="D40" s="16"/>
      <c r="E40" s="17" t="s">
        <v>28</v>
      </c>
      <c r="F40" s="4">
        <f t="shared" si="0"/>
        <v>106297</v>
      </c>
      <c r="G40" s="4">
        <f t="shared" si="3"/>
        <v>106297</v>
      </c>
      <c r="H40" s="4">
        <f>H41+H43+H46</f>
        <v>106297</v>
      </c>
      <c r="I40" s="4">
        <f>I41+I43+I46</f>
        <v>0</v>
      </c>
      <c r="J40" s="4"/>
      <c r="K40" s="4">
        <f>K41+K43+K46</f>
        <v>0</v>
      </c>
      <c r="L40" s="4">
        <f>L41+L43+L46</f>
        <v>0</v>
      </c>
      <c r="M40" s="4"/>
    </row>
    <row r="41" spans="1:13" ht="12.75">
      <c r="A41" s="108"/>
      <c r="B41" s="106"/>
      <c r="C41" s="85"/>
      <c r="D41" s="24" t="s">
        <v>29</v>
      </c>
      <c r="E41" s="9" t="s">
        <v>16</v>
      </c>
      <c r="F41" s="18">
        <f>G41</f>
        <v>10000</v>
      </c>
      <c r="G41" s="18">
        <f t="shared" si="3"/>
        <v>10000</v>
      </c>
      <c r="H41" s="63">
        <f>H42</f>
        <v>10000</v>
      </c>
      <c r="I41" s="63">
        <f>I42</f>
        <v>0</v>
      </c>
      <c r="J41" s="63"/>
      <c r="K41" s="63">
        <f>K42</f>
        <v>0</v>
      </c>
      <c r="L41" s="63">
        <f>L42</f>
        <v>0</v>
      </c>
      <c r="M41" s="63"/>
    </row>
    <row r="42" spans="1:13" ht="22.5">
      <c r="A42" s="108"/>
      <c r="B42" s="106"/>
      <c r="C42" s="106"/>
      <c r="D42" s="66"/>
      <c r="E42" s="50" t="s">
        <v>89</v>
      </c>
      <c r="F42" s="7">
        <f t="shared" si="0"/>
        <v>10000</v>
      </c>
      <c r="G42" s="7">
        <f t="shared" si="3"/>
        <v>10000</v>
      </c>
      <c r="H42" s="51">
        <v>10000</v>
      </c>
      <c r="I42" s="51">
        <v>0</v>
      </c>
      <c r="J42" s="51"/>
      <c r="K42" s="51">
        <v>0</v>
      </c>
      <c r="L42" s="51">
        <v>0</v>
      </c>
      <c r="M42" s="51" t="s">
        <v>17</v>
      </c>
    </row>
    <row r="43" spans="1:13" ht="12.75">
      <c r="A43" s="108"/>
      <c r="B43" s="106"/>
      <c r="C43" s="106"/>
      <c r="D43" s="8" t="s">
        <v>30</v>
      </c>
      <c r="E43" s="9" t="s">
        <v>23</v>
      </c>
      <c r="F43" s="18">
        <f t="shared" si="0"/>
        <v>70500</v>
      </c>
      <c r="G43" s="18">
        <f t="shared" si="3"/>
        <v>70500</v>
      </c>
      <c r="H43" s="18">
        <f>H44+H45</f>
        <v>70500</v>
      </c>
      <c r="I43" s="18">
        <f>I44+I45</f>
        <v>0</v>
      </c>
      <c r="J43" s="18"/>
      <c r="K43" s="18">
        <f>K44+K45</f>
        <v>0</v>
      </c>
      <c r="L43" s="18">
        <f>L44+L45</f>
        <v>0</v>
      </c>
      <c r="M43" s="25"/>
    </row>
    <row r="44" spans="1:13" ht="12.75">
      <c r="A44" s="108"/>
      <c r="B44" s="106"/>
      <c r="C44" s="106"/>
      <c r="D44" s="80"/>
      <c r="E44" s="19" t="s">
        <v>31</v>
      </c>
      <c r="F44" s="7">
        <f t="shared" si="0"/>
        <v>20000</v>
      </c>
      <c r="G44" s="27">
        <f>H44+I44+K44+L44</f>
        <v>20000</v>
      </c>
      <c r="H44" s="7">
        <v>20000</v>
      </c>
      <c r="I44" s="7">
        <v>0</v>
      </c>
      <c r="J44" s="7"/>
      <c r="K44" s="7">
        <v>0</v>
      </c>
      <c r="L44" s="7">
        <v>0</v>
      </c>
      <c r="M44" s="27" t="s">
        <v>17</v>
      </c>
    </row>
    <row r="45" spans="1:13" ht="12.75">
      <c r="A45" s="108"/>
      <c r="B45" s="106"/>
      <c r="C45" s="106"/>
      <c r="D45" s="68"/>
      <c r="E45" s="19" t="s">
        <v>90</v>
      </c>
      <c r="F45" s="7">
        <f t="shared" si="0"/>
        <v>50500</v>
      </c>
      <c r="G45" s="27">
        <f>H45+I45+K45+L45</f>
        <v>50500</v>
      </c>
      <c r="H45" s="7">
        <v>50500</v>
      </c>
      <c r="I45" s="7">
        <v>0</v>
      </c>
      <c r="J45" s="7"/>
      <c r="K45" s="7">
        <v>0</v>
      </c>
      <c r="L45" s="7">
        <v>0</v>
      </c>
      <c r="M45" s="27" t="s">
        <v>17</v>
      </c>
    </row>
    <row r="46" spans="1:13" ht="33.75">
      <c r="A46" s="109"/>
      <c r="B46" s="86"/>
      <c r="C46" s="86"/>
      <c r="D46" s="24" t="s">
        <v>81</v>
      </c>
      <c r="E46" s="31" t="s">
        <v>91</v>
      </c>
      <c r="F46" s="18">
        <f t="shared" si="0"/>
        <v>25797</v>
      </c>
      <c r="G46" s="18">
        <f>SUM(H46:L46)</f>
        <v>25797</v>
      </c>
      <c r="H46" s="25">
        <v>25797</v>
      </c>
      <c r="I46" s="25">
        <v>0</v>
      </c>
      <c r="J46" s="25"/>
      <c r="K46" s="25">
        <v>0</v>
      </c>
      <c r="L46" s="25">
        <v>0</v>
      </c>
      <c r="M46" s="49"/>
    </row>
    <row r="47" spans="1:13" ht="12.75">
      <c r="A47" s="10" t="s">
        <v>24</v>
      </c>
      <c r="B47" s="11" t="s">
        <v>32</v>
      </c>
      <c r="C47" s="12"/>
      <c r="D47" s="12"/>
      <c r="E47" s="28" t="s">
        <v>33</v>
      </c>
      <c r="F47" s="14">
        <f aca="true" t="shared" si="5" ref="F47:F83">G47</f>
        <v>407000</v>
      </c>
      <c r="G47" s="14">
        <f>H47+I47+K47+L47</f>
        <v>407000</v>
      </c>
      <c r="H47" s="14">
        <f>H48+H51+H54</f>
        <v>407000</v>
      </c>
      <c r="I47" s="14">
        <f>I48+I51+I54</f>
        <v>0</v>
      </c>
      <c r="J47" s="14"/>
      <c r="K47" s="14">
        <f>K48+K51+K54</f>
        <v>0</v>
      </c>
      <c r="L47" s="14">
        <f>L48+L51+L54</f>
        <v>0</v>
      </c>
      <c r="M47" s="14"/>
    </row>
    <row r="48" spans="1:13" ht="12.75">
      <c r="A48" s="73"/>
      <c r="B48" s="82"/>
      <c r="C48" s="32">
        <v>80104</v>
      </c>
      <c r="D48" s="32"/>
      <c r="E48" s="33" t="s">
        <v>34</v>
      </c>
      <c r="F48" s="22">
        <f t="shared" si="5"/>
        <v>260000</v>
      </c>
      <c r="G48" s="23">
        <f>H48+I48+K48+L48</f>
        <v>260000</v>
      </c>
      <c r="H48" s="4">
        <f>H49</f>
        <v>260000</v>
      </c>
      <c r="I48" s="4">
        <f>I49</f>
        <v>0</v>
      </c>
      <c r="J48" s="4"/>
      <c r="K48" s="4">
        <f>K49</f>
        <v>0</v>
      </c>
      <c r="L48" s="4">
        <f>L49</f>
        <v>0</v>
      </c>
      <c r="M48" s="4"/>
    </row>
    <row r="49" spans="1:13" ht="12.75">
      <c r="A49" s="81"/>
      <c r="B49" s="83"/>
      <c r="C49" s="87"/>
      <c r="D49" s="8" t="s">
        <v>30</v>
      </c>
      <c r="E49" s="9" t="s">
        <v>23</v>
      </c>
      <c r="F49" s="18">
        <f t="shared" si="5"/>
        <v>260000</v>
      </c>
      <c r="G49" s="18">
        <f>SUM(H49:L49)</f>
        <v>260000</v>
      </c>
      <c r="H49" s="18">
        <f>H50</f>
        <v>260000</v>
      </c>
      <c r="I49" s="18">
        <f>I50</f>
        <v>0</v>
      </c>
      <c r="J49" s="18"/>
      <c r="K49" s="18">
        <f>K50</f>
        <v>0</v>
      </c>
      <c r="L49" s="18">
        <f>L50</f>
        <v>0</v>
      </c>
      <c r="M49" s="18"/>
    </row>
    <row r="50" spans="1:13" ht="12.75">
      <c r="A50" s="81"/>
      <c r="B50" s="83"/>
      <c r="C50" s="88"/>
      <c r="D50" s="30"/>
      <c r="E50" s="29" t="s">
        <v>45</v>
      </c>
      <c r="F50" s="7">
        <f t="shared" si="5"/>
        <v>260000</v>
      </c>
      <c r="G50" s="27">
        <f>SUM(H50:L50)</f>
        <v>260000</v>
      </c>
      <c r="H50" s="27">
        <v>260000</v>
      </c>
      <c r="I50" s="27">
        <v>0</v>
      </c>
      <c r="J50" s="27"/>
      <c r="K50" s="27">
        <v>0</v>
      </c>
      <c r="L50" s="27">
        <v>0</v>
      </c>
      <c r="M50" s="27" t="s">
        <v>17</v>
      </c>
    </row>
    <row r="51" spans="1:13" ht="12.75">
      <c r="A51" s="81"/>
      <c r="B51" s="83"/>
      <c r="C51" s="32">
        <v>80120</v>
      </c>
      <c r="D51" s="32"/>
      <c r="E51" s="33" t="s">
        <v>92</v>
      </c>
      <c r="F51" s="22">
        <f>G51</f>
        <v>120000</v>
      </c>
      <c r="G51" s="23">
        <f>H51+I51+K51+L51</f>
        <v>120000</v>
      </c>
      <c r="H51" s="4">
        <f aca="true" t="shared" si="6" ref="H51:I53">H52</f>
        <v>120000</v>
      </c>
      <c r="I51" s="4">
        <f t="shared" si="6"/>
        <v>0</v>
      </c>
      <c r="J51" s="4"/>
      <c r="K51" s="4">
        <f aca="true" t="shared" si="7" ref="K51:L53">K52</f>
        <v>0</v>
      </c>
      <c r="L51" s="4">
        <f t="shared" si="7"/>
        <v>0</v>
      </c>
      <c r="M51" s="4"/>
    </row>
    <row r="52" spans="1:13" ht="12.75">
      <c r="A52" s="81"/>
      <c r="B52" s="83"/>
      <c r="C52" s="65"/>
      <c r="D52" s="24" t="s">
        <v>29</v>
      </c>
      <c r="E52" s="9" t="s">
        <v>16</v>
      </c>
      <c r="F52" s="18">
        <f>G52</f>
        <v>120000</v>
      </c>
      <c r="G52" s="18">
        <f>SUM(H52:L52)</f>
        <v>120000</v>
      </c>
      <c r="H52" s="63">
        <v>120000</v>
      </c>
      <c r="I52" s="63">
        <v>0</v>
      </c>
      <c r="J52" s="63"/>
      <c r="K52" s="63">
        <f>K57</f>
        <v>0</v>
      </c>
      <c r="L52" s="63">
        <v>0</v>
      </c>
      <c r="M52" s="63" t="s">
        <v>96</v>
      </c>
    </row>
    <row r="53" spans="1:13" ht="12.75">
      <c r="A53" s="81"/>
      <c r="B53" s="83"/>
      <c r="C53" s="32">
        <v>80195</v>
      </c>
      <c r="D53" s="32"/>
      <c r="E53" s="33" t="s">
        <v>93</v>
      </c>
      <c r="F53" s="22">
        <f>G53</f>
        <v>27000</v>
      </c>
      <c r="G53" s="23">
        <f>H53+I53+K53+L53</f>
        <v>27000</v>
      </c>
      <c r="H53" s="4">
        <f t="shared" si="6"/>
        <v>27000</v>
      </c>
      <c r="I53" s="4">
        <f t="shared" si="6"/>
        <v>0</v>
      </c>
      <c r="J53" s="4"/>
      <c r="K53" s="4">
        <f t="shared" si="7"/>
        <v>0</v>
      </c>
      <c r="L53" s="4">
        <f t="shared" si="7"/>
        <v>0</v>
      </c>
      <c r="M53" s="4"/>
    </row>
    <row r="54" spans="1:13" ht="12.75">
      <c r="A54" s="81"/>
      <c r="B54" s="83"/>
      <c r="C54" s="111"/>
      <c r="D54" s="24" t="s">
        <v>29</v>
      </c>
      <c r="E54" s="9" t="s">
        <v>16</v>
      </c>
      <c r="F54" s="18">
        <f>G54</f>
        <v>27000</v>
      </c>
      <c r="G54" s="18">
        <f>SUM(H54:L54)</f>
        <v>27000</v>
      </c>
      <c r="H54" s="63">
        <f>SUM(H55:H56)</f>
        <v>27000</v>
      </c>
      <c r="I54" s="63">
        <f>SUM(I55:I56)</f>
        <v>0</v>
      </c>
      <c r="J54" s="63"/>
      <c r="K54" s="63">
        <f>SUM(K55:K56)</f>
        <v>0</v>
      </c>
      <c r="L54" s="63">
        <f>SUM(L55:L56)</f>
        <v>0</v>
      </c>
      <c r="M54" s="63"/>
    </row>
    <row r="55" spans="1:13" ht="22.5">
      <c r="A55" s="81"/>
      <c r="B55" s="83"/>
      <c r="C55" s="87"/>
      <c r="D55" s="85"/>
      <c r="E55" s="6" t="s">
        <v>94</v>
      </c>
      <c r="F55" s="7">
        <f t="shared" si="5"/>
        <v>14000</v>
      </c>
      <c r="G55" s="27">
        <f>SUM(H55:L55)</f>
        <v>14000</v>
      </c>
      <c r="H55" s="51">
        <v>14000</v>
      </c>
      <c r="I55" s="51">
        <v>0</v>
      </c>
      <c r="J55" s="51"/>
      <c r="K55" s="51">
        <v>0</v>
      </c>
      <c r="L55" s="51">
        <v>0</v>
      </c>
      <c r="M55" s="51" t="s">
        <v>17</v>
      </c>
    </row>
    <row r="56" spans="1:13" ht="22.5">
      <c r="A56" s="74"/>
      <c r="B56" s="84"/>
      <c r="C56" s="88"/>
      <c r="D56" s="86"/>
      <c r="E56" s="6" t="s">
        <v>95</v>
      </c>
      <c r="F56" s="7">
        <f t="shared" si="5"/>
        <v>13000</v>
      </c>
      <c r="G56" s="27">
        <f>SUM(H56:L56)</f>
        <v>13000</v>
      </c>
      <c r="H56" s="51">
        <v>13000</v>
      </c>
      <c r="I56" s="51">
        <v>0</v>
      </c>
      <c r="J56" s="51"/>
      <c r="K56" s="51">
        <v>0</v>
      </c>
      <c r="L56" s="51">
        <v>0</v>
      </c>
      <c r="M56" s="51" t="s">
        <v>17</v>
      </c>
    </row>
    <row r="57" spans="1:13" ht="12.75">
      <c r="A57" s="10" t="s">
        <v>49</v>
      </c>
      <c r="B57" s="11" t="s">
        <v>47</v>
      </c>
      <c r="C57" s="11"/>
      <c r="D57" s="11"/>
      <c r="E57" s="21" t="s">
        <v>48</v>
      </c>
      <c r="F57" s="14">
        <f t="shared" si="5"/>
        <v>4377530</v>
      </c>
      <c r="G57" s="14">
        <f>H57+I57+K57+L57</f>
        <v>4377530</v>
      </c>
      <c r="H57" s="14">
        <f>H58+H67</f>
        <v>2253176</v>
      </c>
      <c r="I57" s="14">
        <f>I58+I67</f>
        <v>400364</v>
      </c>
      <c r="J57" s="14"/>
      <c r="K57" s="14">
        <f>K58+K67</f>
        <v>0</v>
      </c>
      <c r="L57" s="14">
        <f>L58+L67</f>
        <v>1723990</v>
      </c>
      <c r="M57" s="14"/>
    </row>
    <row r="58" spans="1:13" ht="12.75">
      <c r="A58" s="73"/>
      <c r="B58" s="82"/>
      <c r="C58" s="16" t="s">
        <v>65</v>
      </c>
      <c r="D58" s="16"/>
      <c r="E58" s="17" t="s">
        <v>66</v>
      </c>
      <c r="F58" s="22">
        <f t="shared" si="5"/>
        <v>3472980</v>
      </c>
      <c r="G58" s="23">
        <f>H58+I58+K58+L58</f>
        <v>3472980</v>
      </c>
      <c r="H58" s="4">
        <f>H59+H61+H64</f>
        <v>1748990</v>
      </c>
      <c r="I58" s="4">
        <f>I59+I61+I64</f>
        <v>0</v>
      </c>
      <c r="J58" s="4"/>
      <c r="K58" s="4">
        <f>K59+K61+K64</f>
        <v>0</v>
      </c>
      <c r="L58" s="4">
        <f>L59+L61+L64</f>
        <v>1723990</v>
      </c>
      <c r="M58" s="4"/>
    </row>
    <row r="59" spans="1:13" ht="12.75">
      <c r="A59" s="81"/>
      <c r="B59" s="83"/>
      <c r="C59" s="82"/>
      <c r="D59" s="24" t="s">
        <v>29</v>
      </c>
      <c r="E59" s="9" t="s">
        <v>16</v>
      </c>
      <c r="F59" s="18">
        <f>G59</f>
        <v>25000</v>
      </c>
      <c r="G59" s="18">
        <f aca="true" t="shared" si="8" ref="G59:G66">SUM(H59:L59)</f>
        <v>25000</v>
      </c>
      <c r="H59" s="25">
        <f>H60</f>
        <v>25000</v>
      </c>
      <c r="I59" s="25">
        <f>I60</f>
        <v>0</v>
      </c>
      <c r="J59" s="25"/>
      <c r="K59" s="25">
        <f>K60</f>
        <v>0</v>
      </c>
      <c r="L59" s="25">
        <f>L60</f>
        <v>0</v>
      </c>
      <c r="M59" s="26"/>
    </row>
    <row r="60" spans="1:13" ht="12.75">
      <c r="A60" s="81"/>
      <c r="B60" s="83"/>
      <c r="C60" s="83"/>
      <c r="D60" s="62"/>
      <c r="E60" s="50" t="s">
        <v>67</v>
      </c>
      <c r="F60" s="7">
        <f t="shared" si="5"/>
        <v>25000</v>
      </c>
      <c r="G60" s="27">
        <f t="shared" si="8"/>
        <v>25000</v>
      </c>
      <c r="H60" s="51">
        <v>25000</v>
      </c>
      <c r="I60" s="51">
        <v>0</v>
      </c>
      <c r="J60" s="51"/>
      <c r="K60" s="51">
        <v>0</v>
      </c>
      <c r="L60" s="51">
        <v>0</v>
      </c>
      <c r="M60" s="51" t="s">
        <v>17</v>
      </c>
    </row>
    <row r="61" spans="1:13" ht="12.75">
      <c r="A61" s="81"/>
      <c r="B61" s="83"/>
      <c r="C61" s="83"/>
      <c r="D61" s="24" t="s">
        <v>82</v>
      </c>
      <c r="E61" s="9" t="s">
        <v>16</v>
      </c>
      <c r="F61" s="18">
        <f>G61</f>
        <v>1723990</v>
      </c>
      <c r="G61" s="18">
        <f t="shared" si="8"/>
        <v>1723990</v>
      </c>
      <c r="H61" s="63">
        <f>SUM(H62:H63)</f>
        <v>0</v>
      </c>
      <c r="I61" s="63">
        <f>SUM(I62:I63)</f>
        <v>0</v>
      </c>
      <c r="J61" s="63"/>
      <c r="K61" s="63">
        <f>SUM(K62:K63)</f>
        <v>0</v>
      </c>
      <c r="L61" s="63">
        <f>SUM(L62:L63)</f>
        <v>1723990</v>
      </c>
      <c r="M61" s="63"/>
    </row>
    <row r="62" spans="1:13" ht="22.5">
      <c r="A62" s="81"/>
      <c r="B62" s="83"/>
      <c r="C62" s="83"/>
      <c r="D62" s="85"/>
      <c r="E62" s="50" t="s">
        <v>83</v>
      </c>
      <c r="F62" s="7">
        <f t="shared" si="5"/>
        <v>737509</v>
      </c>
      <c r="G62" s="27">
        <f t="shared" si="8"/>
        <v>737509</v>
      </c>
      <c r="H62" s="51">
        <v>0</v>
      </c>
      <c r="I62" s="51">
        <v>0</v>
      </c>
      <c r="J62" s="51"/>
      <c r="K62" s="51">
        <v>0</v>
      </c>
      <c r="L62" s="51">
        <v>737509</v>
      </c>
      <c r="M62" s="51" t="s">
        <v>17</v>
      </c>
    </row>
    <row r="63" spans="1:13" ht="22.5">
      <c r="A63" s="81"/>
      <c r="B63" s="83"/>
      <c r="C63" s="83"/>
      <c r="D63" s="86"/>
      <c r="E63" s="50" t="s">
        <v>84</v>
      </c>
      <c r="F63" s="7">
        <f t="shared" si="5"/>
        <v>986481</v>
      </c>
      <c r="G63" s="27">
        <f t="shared" si="8"/>
        <v>986481</v>
      </c>
      <c r="H63" s="51">
        <v>0</v>
      </c>
      <c r="I63" s="51">
        <v>0</v>
      </c>
      <c r="J63" s="51"/>
      <c r="K63" s="51">
        <v>0</v>
      </c>
      <c r="L63" s="51">
        <v>986481</v>
      </c>
      <c r="M63" s="51" t="s">
        <v>17</v>
      </c>
    </row>
    <row r="64" spans="1:13" ht="12.75">
      <c r="A64" s="81"/>
      <c r="B64" s="83"/>
      <c r="C64" s="83"/>
      <c r="D64" s="24" t="s">
        <v>18</v>
      </c>
      <c r="E64" s="64" t="s">
        <v>16</v>
      </c>
      <c r="F64" s="18">
        <f>G64</f>
        <v>1723990</v>
      </c>
      <c r="G64" s="18">
        <f t="shared" si="8"/>
        <v>1723990</v>
      </c>
      <c r="H64" s="63">
        <f>SUM(H65:H66)</f>
        <v>1723990</v>
      </c>
      <c r="I64" s="63">
        <f>SUM(I65:I66)</f>
        <v>0</v>
      </c>
      <c r="J64" s="63"/>
      <c r="K64" s="63">
        <f>SUM(K65:K66)</f>
        <v>0</v>
      </c>
      <c r="L64" s="63">
        <f>SUM(L65:L66)</f>
        <v>0</v>
      </c>
      <c r="M64" s="63"/>
    </row>
    <row r="65" spans="1:13" ht="22.5">
      <c r="A65" s="81"/>
      <c r="B65" s="83"/>
      <c r="C65" s="83"/>
      <c r="D65" s="85"/>
      <c r="E65" s="50" t="s">
        <v>83</v>
      </c>
      <c r="F65" s="7">
        <f t="shared" si="5"/>
        <v>737509</v>
      </c>
      <c r="G65" s="27">
        <f t="shared" si="8"/>
        <v>737509</v>
      </c>
      <c r="H65" s="51">
        <v>737509</v>
      </c>
      <c r="I65" s="51">
        <v>0</v>
      </c>
      <c r="J65" s="51"/>
      <c r="K65" s="51">
        <v>0</v>
      </c>
      <c r="L65" s="51">
        <v>0</v>
      </c>
      <c r="M65" s="51" t="s">
        <v>17</v>
      </c>
    </row>
    <row r="66" spans="1:13" ht="22.5">
      <c r="A66" s="81"/>
      <c r="B66" s="83"/>
      <c r="C66" s="84"/>
      <c r="D66" s="86"/>
      <c r="E66" s="50" t="s">
        <v>84</v>
      </c>
      <c r="F66" s="7">
        <f t="shared" si="5"/>
        <v>986481</v>
      </c>
      <c r="G66" s="27">
        <f t="shared" si="8"/>
        <v>986481</v>
      </c>
      <c r="H66" s="51">
        <v>986481</v>
      </c>
      <c r="I66" s="51">
        <v>0</v>
      </c>
      <c r="J66" s="51"/>
      <c r="K66" s="51">
        <v>0</v>
      </c>
      <c r="L66" s="51">
        <v>0</v>
      </c>
      <c r="M66" s="51" t="s">
        <v>17</v>
      </c>
    </row>
    <row r="67" spans="1:13" ht="12.75">
      <c r="A67" s="81"/>
      <c r="B67" s="83"/>
      <c r="C67" s="16" t="s">
        <v>68</v>
      </c>
      <c r="D67" s="34"/>
      <c r="E67" s="17" t="s">
        <v>69</v>
      </c>
      <c r="F67" s="4">
        <f>G67</f>
        <v>904550</v>
      </c>
      <c r="G67" s="4">
        <f>L67+K67+I67+H67</f>
        <v>904550</v>
      </c>
      <c r="H67" s="4">
        <f>H68</f>
        <v>504186</v>
      </c>
      <c r="I67" s="4">
        <f>I68</f>
        <v>400364</v>
      </c>
      <c r="J67" s="4"/>
      <c r="K67" s="4">
        <f>K68</f>
        <v>0</v>
      </c>
      <c r="L67" s="4">
        <f>L68</f>
        <v>0</v>
      </c>
      <c r="M67" s="4"/>
    </row>
    <row r="68" spans="1:13" ht="33.75">
      <c r="A68" s="74"/>
      <c r="B68" s="84"/>
      <c r="C68" s="54"/>
      <c r="D68" s="35" t="s">
        <v>70</v>
      </c>
      <c r="E68" s="9" t="s">
        <v>71</v>
      </c>
      <c r="F68" s="18">
        <f>G68</f>
        <v>904550</v>
      </c>
      <c r="G68" s="18">
        <f>SUM(H68:L68)</f>
        <v>904550</v>
      </c>
      <c r="H68" s="18">
        <v>504186</v>
      </c>
      <c r="I68" s="18">
        <v>400364</v>
      </c>
      <c r="J68" s="18"/>
      <c r="K68" s="18">
        <v>0</v>
      </c>
      <c r="L68" s="18">
        <v>0</v>
      </c>
      <c r="M68" s="18" t="s">
        <v>17</v>
      </c>
    </row>
    <row r="69" spans="1:13" ht="12.75">
      <c r="A69" s="36" t="s">
        <v>54</v>
      </c>
      <c r="B69" s="37">
        <v>921</v>
      </c>
      <c r="C69" s="38"/>
      <c r="D69" s="39"/>
      <c r="E69" s="40" t="s">
        <v>51</v>
      </c>
      <c r="F69" s="14">
        <f t="shared" si="5"/>
        <v>2151625</v>
      </c>
      <c r="G69" s="14">
        <f>H69+I69+K69+L69</f>
        <v>2151625</v>
      </c>
      <c r="H69" s="41">
        <f>H70+H75</f>
        <v>71044</v>
      </c>
      <c r="I69" s="41">
        <f>I70+I75</f>
        <v>279750</v>
      </c>
      <c r="J69" s="41"/>
      <c r="K69" s="41">
        <f>K70+K75</f>
        <v>0</v>
      </c>
      <c r="L69" s="41">
        <f>L70+L75</f>
        <v>1800831</v>
      </c>
      <c r="M69" s="41"/>
    </row>
    <row r="70" spans="1:13" ht="12.75">
      <c r="A70" s="118"/>
      <c r="B70" s="115"/>
      <c r="C70" s="16" t="s">
        <v>52</v>
      </c>
      <c r="D70" s="34"/>
      <c r="E70" s="17" t="s">
        <v>53</v>
      </c>
      <c r="F70" s="4">
        <f t="shared" si="5"/>
        <v>2118625</v>
      </c>
      <c r="G70" s="4">
        <f>L70+K70+I70+H70</f>
        <v>2118625</v>
      </c>
      <c r="H70" s="4">
        <f>H71+H73</f>
        <v>38044</v>
      </c>
      <c r="I70" s="4">
        <f>I71+I73</f>
        <v>279750</v>
      </c>
      <c r="J70" s="4"/>
      <c r="K70" s="4">
        <f>K71+K73</f>
        <v>0</v>
      </c>
      <c r="L70" s="4">
        <f>L71+L73</f>
        <v>1800831</v>
      </c>
      <c r="M70" s="4"/>
    </row>
    <row r="71" spans="1:13" ht="12.75">
      <c r="A71" s="119"/>
      <c r="B71" s="116"/>
      <c r="C71" s="80"/>
      <c r="D71" s="35" t="s">
        <v>15</v>
      </c>
      <c r="E71" s="9" t="s">
        <v>16</v>
      </c>
      <c r="F71" s="18">
        <f t="shared" si="5"/>
        <v>1800831</v>
      </c>
      <c r="G71" s="18">
        <f>G72</f>
        <v>1800831</v>
      </c>
      <c r="H71" s="18">
        <f aca="true" t="shared" si="9" ref="H71:I73">H72</f>
        <v>0</v>
      </c>
      <c r="I71" s="18">
        <f t="shared" si="9"/>
        <v>0</v>
      </c>
      <c r="J71" s="18"/>
      <c r="K71" s="18">
        <f aca="true" t="shared" si="10" ref="K71:L73">K72</f>
        <v>0</v>
      </c>
      <c r="L71" s="18">
        <f t="shared" si="10"/>
        <v>1800831</v>
      </c>
      <c r="M71" s="18"/>
    </row>
    <row r="72" spans="1:13" ht="22.5">
      <c r="A72" s="119"/>
      <c r="B72" s="116"/>
      <c r="C72" s="67"/>
      <c r="D72" s="52"/>
      <c r="E72" s="19" t="s">
        <v>55</v>
      </c>
      <c r="F72" s="7">
        <f t="shared" si="5"/>
        <v>1800831</v>
      </c>
      <c r="G72" s="20">
        <f>H72+I72+K72+L72</f>
        <v>1800831</v>
      </c>
      <c r="H72" s="7">
        <v>0</v>
      </c>
      <c r="I72" s="7">
        <v>0</v>
      </c>
      <c r="J72" s="7"/>
      <c r="K72" s="7">
        <v>0</v>
      </c>
      <c r="L72" s="7">
        <v>1800831</v>
      </c>
      <c r="M72" s="7" t="s">
        <v>17</v>
      </c>
    </row>
    <row r="73" spans="1:13" ht="12.75">
      <c r="A73" s="119"/>
      <c r="B73" s="116"/>
      <c r="C73" s="67"/>
      <c r="D73" s="35" t="s">
        <v>18</v>
      </c>
      <c r="E73" s="9" t="s">
        <v>16</v>
      </c>
      <c r="F73" s="18">
        <f t="shared" si="5"/>
        <v>317794</v>
      </c>
      <c r="G73" s="18">
        <f>G74</f>
        <v>317794</v>
      </c>
      <c r="H73" s="18">
        <f t="shared" si="9"/>
        <v>38044</v>
      </c>
      <c r="I73" s="18">
        <f t="shared" si="9"/>
        <v>279750</v>
      </c>
      <c r="J73" s="18"/>
      <c r="K73" s="18">
        <f t="shared" si="10"/>
        <v>0</v>
      </c>
      <c r="L73" s="18">
        <f t="shared" si="10"/>
        <v>0</v>
      </c>
      <c r="M73" s="18"/>
    </row>
    <row r="74" spans="1:13" ht="22.5">
      <c r="A74" s="119"/>
      <c r="B74" s="116"/>
      <c r="C74" s="68"/>
      <c r="D74" s="52"/>
      <c r="E74" s="19" t="s">
        <v>55</v>
      </c>
      <c r="F74" s="7">
        <f t="shared" si="5"/>
        <v>317794</v>
      </c>
      <c r="G74" s="20">
        <f>H74+I74+K74+L74</f>
        <v>317794</v>
      </c>
      <c r="H74" s="7">
        <v>38044</v>
      </c>
      <c r="I74" s="7">
        <v>279750</v>
      </c>
      <c r="J74" s="7"/>
      <c r="K74" s="7">
        <v>0</v>
      </c>
      <c r="L74" s="7">
        <v>0</v>
      </c>
      <c r="M74" s="7" t="s">
        <v>17</v>
      </c>
    </row>
    <row r="75" spans="1:13" ht="12.75">
      <c r="A75" s="119"/>
      <c r="B75" s="116"/>
      <c r="C75" s="16" t="s">
        <v>97</v>
      </c>
      <c r="D75" s="34"/>
      <c r="E75" s="17" t="s">
        <v>93</v>
      </c>
      <c r="F75" s="4">
        <f>G75</f>
        <v>33000</v>
      </c>
      <c r="G75" s="4">
        <f>L75+K75+I75+H75</f>
        <v>33000</v>
      </c>
      <c r="H75" s="4">
        <f>H76</f>
        <v>33000</v>
      </c>
      <c r="I75" s="4">
        <f>I76</f>
        <v>0</v>
      </c>
      <c r="J75" s="4"/>
      <c r="K75" s="4">
        <f>K76</f>
        <v>0</v>
      </c>
      <c r="L75" s="4">
        <f>L76</f>
        <v>0</v>
      </c>
      <c r="M75" s="4"/>
    </row>
    <row r="76" spans="1:13" ht="12.75">
      <c r="A76" s="119"/>
      <c r="B76" s="116"/>
      <c r="C76" s="80"/>
      <c r="D76" s="24" t="s">
        <v>29</v>
      </c>
      <c r="E76" s="9" t="s">
        <v>16</v>
      </c>
      <c r="F76" s="18">
        <f>G76</f>
        <v>33000</v>
      </c>
      <c r="G76" s="18">
        <f>SUM(H76:L76)</f>
        <v>33000</v>
      </c>
      <c r="H76" s="25">
        <f>H77</f>
        <v>33000</v>
      </c>
      <c r="I76" s="25">
        <f>I77</f>
        <v>0</v>
      </c>
      <c r="J76" s="25"/>
      <c r="K76" s="25">
        <f>K77</f>
        <v>0</v>
      </c>
      <c r="L76" s="25">
        <f>L77</f>
        <v>0</v>
      </c>
      <c r="M76" s="26"/>
    </row>
    <row r="77" spans="1:13" ht="12.75">
      <c r="A77" s="120"/>
      <c r="B77" s="117"/>
      <c r="C77" s="68"/>
      <c r="D77" s="52"/>
      <c r="E77" s="19" t="s">
        <v>98</v>
      </c>
      <c r="F77" s="7">
        <f t="shared" si="5"/>
        <v>33000</v>
      </c>
      <c r="G77" s="20">
        <f>H77+I77+K77+L77</f>
        <v>33000</v>
      </c>
      <c r="H77" s="7">
        <v>33000</v>
      </c>
      <c r="I77" s="7">
        <v>0</v>
      </c>
      <c r="J77" s="7"/>
      <c r="K77" s="7">
        <v>0</v>
      </c>
      <c r="L77" s="7">
        <v>0</v>
      </c>
      <c r="M77" s="7" t="s">
        <v>17</v>
      </c>
    </row>
    <row r="78" spans="1:18" ht="12.75">
      <c r="A78" s="36" t="s">
        <v>73</v>
      </c>
      <c r="B78" s="37">
        <v>926</v>
      </c>
      <c r="C78" s="38"/>
      <c r="D78" s="39"/>
      <c r="E78" s="40" t="s">
        <v>35</v>
      </c>
      <c r="F78" s="14">
        <f t="shared" si="5"/>
        <v>55459</v>
      </c>
      <c r="G78" s="14">
        <f>H78+I78+K78+L78</f>
        <v>55459</v>
      </c>
      <c r="H78" s="41">
        <f>H79</f>
        <v>55459</v>
      </c>
      <c r="I78" s="41">
        <f>I79</f>
        <v>0</v>
      </c>
      <c r="J78" s="41"/>
      <c r="K78" s="41">
        <f>K79</f>
        <v>0</v>
      </c>
      <c r="L78" s="41">
        <f>L79</f>
        <v>0</v>
      </c>
      <c r="M78" s="41"/>
      <c r="N78" s="42"/>
      <c r="O78" s="42"/>
      <c r="P78" s="42"/>
      <c r="Q78" s="42"/>
      <c r="R78" s="42"/>
    </row>
    <row r="79" spans="1:18" ht="12.75">
      <c r="A79" s="72"/>
      <c r="B79" s="78"/>
      <c r="C79" s="16" t="s">
        <v>36</v>
      </c>
      <c r="D79" s="34"/>
      <c r="E79" s="17" t="s">
        <v>37</v>
      </c>
      <c r="F79" s="4">
        <f t="shared" si="5"/>
        <v>55459</v>
      </c>
      <c r="G79" s="4">
        <f>L79+K79+I79+H79</f>
        <v>55459</v>
      </c>
      <c r="H79" s="4">
        <f>H80</f>
        <v>55459</v>
      </c>
      <c r="I79" s="4">
        <f>I80</f>
        <v>0</v>
      </c>
      <c r="J79" s="4"/>
      <c r="K79" s="4">
        <f>K80</f>
        <v>0</v>
      </c>
      <c r="L79" s="4">
        <f>L80</f>
        <v>0</v>
      </c>
      <c r="M79" s="4"/>
      <c r="N79" s="42"/>
      <c r="O79" s="42"/>
      <c r="P79" s="42"/>
      <c r="Q79" s="42"/>
      <c r="R79" s="42"/>
    </row>
    <row r="80" spans="1:18" ht="12.75">
      <c r="A80" s="72"/>
      <c r="B80" s="78"/>
      <c r="C80" s="79"/>
      <c r="D80" s="35" t="s">
        <v>29</v>
      </c>
      <c r="E80" s="9" t="s">
        <v>16</v>
      </c>
      <c r="F80" s="18">
        <f t="shared" si="5"/>
        <v>55459</v>
      </c>
      <c r="G80" s="25">
        <f>H80+I80+K80+L80</f>
        <v>55459</v>
      </c>
      <c r="H80" s="18">
        <f>H81+H82</f>
        <v>55459</v>
      </c>
      <c r="I80" s="18">
        <f>I81+I82</f>
        <v>0</v>
      </c>
      <c r="J80" s="18"/>
      <c r="K80" s="18">
        <f>K81+K82</f>
        <v>0</v>
      </c>
      <c r="L80" s="18">
        <f>L81+L82</f>
        <v>0</v>
      </c>
      <c r="M80" s="18"/>
      <c r="N80" s="42"/>
      <c r="O80" s="42"/>
      <c r="P80" s="42"/>
      <c r="Q80" s="42"/>
      <c r="R80" s="42"/>
    </row>
    <row r="81" spans="1:18" ht="24" customHeight="1">
      <c r="A81" s="72"/>
      <c r="B81" s="78"/>
      <c r="C81" s="79"/>
      <c r="D81" s="77"/>
      <c r="E81" s="6" t="s">
        <v>72</v>
      </c>
      <c r="F81" s="7">
        <f t="shared" si="5"/>
        <v>0</v>
      </c>
      <c r="G81" s="20">
        <f>H81+I81+K81+L81</f>
        <v>0</v>
      </c>
      <c r="H81" s="20">
        <v>0</v>
      </c>
      <c r="I81" s="20">
        <v>0</v>
      </c>
      <c r="J81" s="20" t="s">
        <v>50</v>
      </c>
      <c r="K81" s="20">
        <v>0</v>
      </c>
      <c r="L81" s="20">
        <v>0</v>
      </c>
      <c r="M81" s="20" t="s">
        <v>17</v>
      </c>
      <c r="N81" s="42"/>
      <c r="O81" s="42"/>
      <c r="P81" s="42"/>
      <c r="Q81" s="42"/>
      <c r="R81" s="42"/>
    </row>
    <row r="82" spans="1:18" ht="12.75">
      <c r="A82" s="72"/>
      <c r="B82" s="78"/>
      <c r="C82" s="79"/>
      <c r="D82" s="77"/>
      <c r="E82" s="6" t="s">
        <v>56</v>
      </c>
      <c r="F82" s="7">
        <f t="shared" si="5"/>
        <v>55459</v>
      </c>
      <c r="G82" s="20">
        <f>H82+I82+K82+L82</f>
        <v>55459</v>
      </c>
      <c r="H82" s="20">
        <v>55459</v>
      </c>
      <c r="I82" s="20">
        <v>0</v>
      </c>
      <c r="J82" s="20"/>
      <c r="K82" s="20"/>
      <c r="L82" s="20"/>
      <c r="M82" s="7" t="s">
        <v>17</v>
      </c>
      <c r="N82" s="42"/>
      <c r="O82" s="42"/>
      <c r="P82" s="42"/>
      <c r="Q82" s="42"/>
      <c r="R82" s="42"/>
    </row>
    <row r="83" spans="1:13" ht="12.75">
      <c r="A83" s="76" t="s">
        <v>38</v>
      </c>
      <c r="B83" s="76"/>
      <c r="C83" s="76"/>
      <c r="D83" s="76"/>
      <c r="E83" s="76"/>
      <c r="F83" s="43">
        <f t="shared" si="5"/>
        <v>11641124</v>
      </c>
      <c r="G83" s="43">
        <f>H83+I83+K83+L83</f>
        <v>11641124</v>
      </c>
      <c r="H83" s="47">
        <f>H10+H36+H39+H47+H57+H69+H78</f>
        <v>4460250</v>
      </c>
      <c r="I83" s="47">
        <f>I10+I36+I39+I47+I57+I69+I78</f>
        <v>991114</v>
      </c>
      <c r="J83" s="47"/>
      <c r="K83" s="47">
        <f>K10+K36+K39+K47+K57+K69+K78</f>
        <v>0</v>
      </c>
      <c r="L83" s="47">
        <f>L10+L36+L39+L47+L57+L69+L78</f>
        <v>6189760</v>
      </c>
      <c r="M83" s="48" t="s">
        <v>39</v>
      </c>
    </row>
    <row r="84" ht="12.75">
      <c r="F84" s="44"/>
    </row>
    <row r="85" spans="1:8" ht="12.75">
      <c r="A85" s="75" t="s">
        <v>40</v>
      </c>
      <c r="B85" s="75"/>
      <c r="C85" s="75"/>
      <c r="D85" s="75"/>
      <c r="E85" s="75"/>
      <c r="H85" t="s">
        <v>41</v>
      </c>
    </row>
    <row r="86" spans="1:7" ht="12.75">
      <c r="A86" s="45" t="s">
        <v>42</v>
      </c>
      <c r="G86" s="45" t="s">
        <v>44</v>
      </c>
    </row>
    <row r="87" ht="12.75">
      <c r="A87" s="45" t="s">
        <v>43</v>
      </c>
    </row>
    <row r="91" ht="12.75">
      <c r="G91" s="46"/>
    </row>
  </sheetData>
  <sheetProtection/>
  <mergeCells count="48">
    <mergeCell ref="A48:A56"/>
    <mergeCell ref="D44:D45"/>
    <mergeCell ref="C76:C77"/>
    <mergeCell ref="B70:B77"/>
    <mergeCell ref="A70:A77"/>
    <mergeCell ref="D55:D56"/>
    <mergeCell ref="C54:C56"/>
    <mergeCell ref="B48:B56"/>
    <mergeCell ref="G6:L6"/>
    <mergeCell ref="D29:D35"/>
    <mergeCell ref="C12:C35"/>
    <mergeCell ref="B11:B35"/>
    <mergeCell ref="D21:D27"/>
    <mergeCell ref="C6:C8"/>
    <mergeCell ref="B40:B46"/>
    <mergeCell ref="A40:A46"/>
    <mergeCell ref="B37:B38"/>
    <mergeCell ref="C41:C46"/>
    <mergeCell ref="A11:A35"/>
    <mergeCell ref="K3:M3"/>
    <mergeCell ref="J8:K8"/>
    <mergeCell ref="E6:E8"/>
    <mergeCell ref="D6:D8"/>
    <mergeCell ref="E5:K5"/>
    <mergeCell ref="C49:C50"/>
    <mergeCell ref="I1:M1"/>
    <mergeCell ref="A4:M4"/>
    <mergeCell ref="M6:M8"/>
    <mergeCell ref="G7:G8"/>
    <mergeCell ref="H7:L7"/>
    <mergeCell ref="A6:A8"/>
    <mergeCell ref="F6:F8"/>
    <mergeCell ref="B6:B8"/>
    <mergeCell ref="I2:M2"/>
    <mergeCell ref="B58:B68"/>
    <mergeCell ref="D62:D63"/>
    <mergeCell ref="D65:D66"/>
    <mergeCell ref="C59:C66"/>
    <mergeCell ref="D13:D19"/>
    <mergeCell ref="A79:A82"/>
    <mergeCell ref="A37:A38"/>
    <mergeCell ref="A85:E85"/>
    <mergeCell ref="A83:E83"/>
    <mergeCell ref="D81:D82"/>
    <mergeCell ref="B79:B82"/>
    <mergeCell ref="C80:C82"/>
    <mergeCell ref="C71:C74"/>
    <mergeCell ref="A58:A68"/>
  </mergeCells>
  <printOptions/>
  <pageMargins left="0.75" right="0.75" top="0.53" bottom="0.39" header="0.5" footer="0.4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2011-02-23T08:52:47Z</cp:lastPrinted>
  <dcterms:created xsi:type="dcterms:W3CDTF">2009-05-20T08:38:26Z</dcterms:created>
  <dcterms:modified xsi:type="dcterms:W3CDTF">2011-03-23T09:13:27Z</dcterms:modified>
  <cp:category/>
  <cp:version/>
  <cp:contentType/>
  <cp:contentStatus/>
</cp:coreProperties>
</file>