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005" windowHeight="100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00" i="1" l="1"/>
  <c r="G99" i="1" s="1"/>
  <c r="F100" i="1"/>
  <c r="F99" i="1" s="1"/>
  <c r="G97" i="1"/>
  <c r="G96" i="1" s="1"/>
  <c r="F97" i="1"/>
  <c r="F96" i="1" s="1"/>
  <c r="G89" i="1"/>
  <c r="F89" i="1"/>
  <c r="H135" i="1"/>
  <c r="H134" i="1"/>
  <c r="H133" i="1"/>
  <c r="G132" i="1"/>
  <c r="G131" i="1" s="1"/>
  <c r="G130" i="1" s="1"/>
  <c r="F132" i="1"/>
  <c r="F131" i="1" s="1"/>
  <c r="F130" i="1" s="1"/>
  <c r="H129" i="1"/>
  <c r="G128" i="1"/>
  <c r="G127" i="1" s="1"/>
  <c r="G126" i="1" s="1"/>
  <c r="F128" i="1"/>
  <c r="H125" i="1"/>
  <c r="G124" i="1"/>
  <c r="G123" i="1" s="1"/>
  <c r="F124" i="1"/>
  <c r="F123" i="1" s="1"/>
  <c r="H122" i="1"/>
  <c r="G121" i="1"/>
  <c r="F121" i="1"/>
  <c r="H120" i="1"/>
  <c r="G119" i="1"/>
  <c r="F119" i="1"/>
  <c r="H118" i="1"/>
  <c r="G117" i="1"/>
  <c r="F117" i="1"/>
  <c r="H115" i="1"/>
  <c r="G114" i="1"/>
  <c r="F114" i="1"/>
  <c r="H113" i="1"/>
  <c r="H112" i="1"/>
  <c r="G111" i="1"/>
  <c r="F111" i="1"/>
  <c r="H110" i="1"/>
  <c r="H109" i="1"/>
  <c r="G108" i="1"/>
  <c r="F108" i="1"/>
  <c r="H107" i="1"/>
  <c r="H106" i="1"/>
  <c r="H105" i="1"/>
  <c r="G104" i="1"/>
  <c r="F104" i="1"/>
  <c r="H101" i="1"/>
  <c r="H98" i="1"/>
  <c r="H95" i="1"/>
  <c r="G94" i="1"/>
  <c r="F94" i="1"/>
  <c r="H93" i="1"/>
  <c r="G92" i="1"/>
  <c r="G91" i="1" s="1"/>
  <c r="F92" i="1"/>
  <c r="H90" i="1"/>
  <c r="H88" i="1"/>
  <c r="G87" i="1"/>
  <c r="F87" i="1"/>
  <c r="H86" i="1"/>
  <c r="H85" i="1"/>
  <c r="G84" i="1"/>
  <c r="F84" i="1"/>
  <c r="F83" i="1" s="1"/>
  <c r="H82" i="1"/>
  <c r="H81" i="1"/>
  <c r="H80" i="1"/>
  <c r="H79" i="1"/>
  <c r="G78" i="1"/>
  <c r="G77" i="1" s="1"/>
  <c r="F78" i="1"/>
  <c r="F77" i="1" s="1"/>
  <c r="H75" i="1"/>
  <c r="H74" i="1"/>
  <c r="G73" i="1"/>
  <c r="G72" i="1" s="1"/>
  <c r="G71" i="1" s="1"/>
  <c r="F73" i="1"/>
  <c r="F72" i="1" s="1"/>
  <c r="F71" i="1" s="1"/>
  <c r="H70" i="1"/>
  <c r="H69" i="1"/>
  <c r="H68" i="1"/>
  <c r="H67" i="1"/>
  <c r="H66" i="1"/>
  <c r="H65" i="1"/>
  <c r="H64" i="1"/>
  <c r="H63" i="1"/>
  <c r="H62" i="1"/>
  <c r="G61" i="1"/>
  <c r="F61" i="1"/>
  <c r="H60" i="1"/>
  <c r="G59" i="1"/>
  <c r="F59" i="1"/>
  <c r="H58" i="1"/>
  <c r="G57" i="1"/>
  <c r="F57" i="1"/>
  <c r="H56" i="1"/>
  <c r="H55" i="1"/>
  <c r="G54" i="1"/>
  <c r="F54" i="1"/>
  <c r="H51" i="1"/>
  <c r="G50" i="1"/>
  <c r="F50" i="1"/>
  <c r="F49" i="1" s="1"/>
  <c r="H48" i="1"/>
  <c r="H47" i="1"/>
  <c r="H46" i="1"/>
  <c r="H45" i="1"/>
  <c r="H44" i="1"/>
  <c r="H43" i="1"/>
  <c r="H42" i="1"/>
  <c r="H41" i="1"/>
  <c r="G40" i="1"/>
  <c r="F40" i="1"/>
  <c r="H39" i="1"/>
  <c r="H38" i="1"/>
  <c r="H37" i="1"/>
  <c r="H36" i="1"/>
  <c r="H35" i="1"/>
  <c r="H34" i="1"/>
  <c r="G33" i="1"/>
  <c r="F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F13" i="1" s="1"/>
  <c r="H12" i="1"/>
  <c r="H11" i="1"/>
  <c r="G10" i="1"/>
  <c r="G9" i="1" s="1"/>
  <c r="F10" i="1"/>
  <c r="F9" i="1" s="1"/>
  <c r="H8" i="1"/>
  <c r="G7" i="1"/>
  <c r="F7" i="1"/>
  <c r="F6" i="1" s="1"/>
  <c r="F91" i="1" l="1"/>
  <c r="G103" i="1"/>
  <c r="G116" i="1"/>
  <c r="G53" i="1"/>
  <c r="G52" i="1" s="1"/>
  <c r="G76" i="1"/>
  <c r="G83" i="1"/>
  <c r="G13" i="1"/>
  <c r="F103" i="1"/>
  <c r="F116" i="1"/>
  <c r="F5" i="1"/>
  <c r="G102" i="1"/>
  <c r="F76" i="1"/>
  <c r="H57" i="1"/>
  <c r="H61" i="1"/>
  <c r="H59" i="1"/>
  <c r="F53" i="1"/>
  <c r="F52" i="1" s="1"/>
  <c r="H84" i="1"/>
  <c r="H119" i="1"/>
  <c r="H50" i="1"/>
  <c r="H73" i="1"/>
  <c r="H104" i="1"/>
  <c r="H132" i="1"/>
  <c r="H87" i="1"/>
  <c r="H40" i="1"/>
  <c r="H94" i="1"/>
  <c r="G49" i="1"/>
  <c r="H49" i="1" s="1"/>
  <c r="H14" i="1"/>
  <c r="H54" i="1"/>
  <c r="H121" i="1"/>
  <c r="H78" i="1"/>
  <c r="H92" i="1"/>
  <c r="H108" i="1"/>
  <c r="H114" i="1"/>
  <c r="H117" i="1"/>
  <c r="H124" i="1"/>
  <c r="H9" i="1"/>
  <c r="H33" i="1"/>
  <c r="F127" i="1"/>
  <c r="F126" i="1" s="1"/>
  <c r="H128" i="1"/>
  <c r="H131" i="1"/>
  <c r="H123" i="1"/>
  <c r="H7" i="1"/>
  <c r="G6" i="1"/>
  <c r="G5" i="1" s="1"/>
  <c r="H26" i="1"/>
  <c r="H10" i="1"/>
  <c r="H72" i="1"/>
  <c r="H111" i="1"/>
  <c r="F102" i="1" l="1"/>
  <c r="F137" i="1" s="1"/>
  <c r="G137" i="1"/>
  <c r="H127" i="1"/>
  <c r="H77" i="1"/>
  <c r="H126" i="1"/>
  <c r="H100" i="1"/>
  <c r="H83" i="1"/>
  <c r="H91" i="1"/>
  <c r="H13" i="1"/>
  <c r="H6" i="1"/>
  <c r="H5" i="1"/>
  <c r="H71" i="1"/>
  <c r="H89" i="1"/>
  <c r="H53" i="1"/>
  <c r="H97" i="1"/>
  <c r="H96" i="1"/>
  <c r="H103" i="1"/>
  <c r="H116" i="1"/>
  <c r="H52" i="1" l="1"/>
  <c r="H102" i="1"/>
  <c r="H76" i="1"/>
  <c r="H130" i="1"/>
  <c r="H99" i="1"/>
  <c r="H137" i="1" l="1"/>
</calcChain>
</file>

<file path=xl/sharedStrings.xml><?xml version="1.0" encoding="utf-8"?>
<sst xmlns="http://schemas.openxmlformats.org/spreadsheetml/2006/main" count="230" uniqueCount="163">
  <si>
    <t>Dział</t>
  </si>
  <si>
    <t>Rozdział</t>
  </si>
  <si>
    <t>Paragraf</t>
  </si>
  <si>
    <t>Treść</t>
  </si>
  <si>
    <t>Plan</t>
  </si>
  <si>
    <t xml:space="preserve">Wykonanie </t>
  </si>
  <si>
    <t>%</t>
  </si>
  <si>
    <t>Pozostała działalność</t>
  </si>
  <si>
    <t>600</t>
  </si>
  <si>
    <t>Transport i łączność</t>
  </si>
  <si>
    <t>60013</t>
  </si>
  <si>
    <t>Drogi publiczne wojewódzkie</t>
  </si>
  <si>
    <t>6050</t>
  </si>
  <si>
    <t>Wydatki inwestycyjne jednostek budżetowych</t>
  </si>
  <si>
    <t>01. Przebudowa skrzyżowania ulic Nowej i St.Wyspiańskiego w ciągu drogi wojewódzkiej nr 286 i 138 oraz przebudowa ulicy Fr.Chopina na odcinku od skrzyżowaniaz ulicą Nową do granicy Państwa w ciągu drogi wojewódzkiej nr 138 w m.Gubin</t>
  </si>
  <si>
    <t>60014</t>
  </si>
  <si>
    <t>Drogi publiczne powiatowe</t>
  </si>
  <si>
    <t xml:space="preserve">01. Wykonanie dokumentacji projektowej przebudowy drogi ul.Roosevelta  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</si>
  <si>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</si>
  <si>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</si>
  <si>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</si>
  <si>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</si>
  <si>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01. Projekt budowlano wykonawczy zagospodarowania terenu przy ul. II Armii Wojska Polskiego</t>
  </si>
  <si>
    <t>02. Dokumentacja projektowa przebudowy drogi ul. Chrobrego w Gubinie na odcinku od ul. Roosevelta do ul. Chopina</t>
  </si>
  <si>
    <t>03. Projekt budowlany zagospodarowania terenu przy ul. Barlickiego</t>
  </si>
  <si>
    <t>04. Wykonanie projektu budowlanego parkingu przy ul. Krakowskiej</t>
  </si>
  <si>
    <t>05. Wykonanie projektu budowlanego parkingu przy ul. Racławickiej</t>
  </si>
  <si>
    <t>06. Wykonanie nowej nawierzchni asfaltowej na ul. Racławickiej oraz ul. Rydla</t>
  </si>
  <si>
    <t>07. Wykonanie projektu budowlanego budowy drogi ul. Zacisze</t>
  </si>
  <si>
    <t>08. Wykonanie ogrodzenia parku na Os.Barlickiego</t>
  </si>
  <si>
    <t>09. Wykonanie otworów geotechnicznych przy ul. II Armii Wojska Polskiego</t>
  </si>
  <si>
    <t xml:space="preserve">10. Dokumentacja projektowa modernizacji amfiteatru, Parku Waszkiewicza, skweru z fontanną ul. Piastowska, Placu Chrobrego, Egzotarium </t>
  </si>
  <si>
    <t>11. Naprawa drogi wraz z przebudową sieci kanalizacyjnej na ul. Zimnej w Gubinie</t>
  </si>
  <si>
    <t>6058</t>
  </si>
  <si>
    <t xml:space="preserve">01. Zielona Ścieżka Gubin-Guben - modernizacja amfiteatru, dokumentacja projektowa             </t>
  </si>
  <si>
    <t>02. Zielona Ścieżka Gubin-Guben - modernizacja  Parku Waszkiewicza, dokumentacja projektowa</t>
  </si>
  <si>
    <t>03. Zielona Ścieżka Gubin-Guben- modernizacja skweru z fontanną ul. Piastowska, dokumentacja projektowa</t>
  </si>
  <si>
    <t>04. Zielona Ścieżka Gubin-Guben - modernizacja Placu Chrobrego, dokumentacja projektowa</t>
  </si>
  <si>
    <t>05. Zielona Ścieżka Gubin-Guben - modernizacja Parku Mickiewicza, dokumentacja projektowa</t>
  </si>
  <si>
    <t>06. Zielona Ścieżka Gubin-Guben - modernizacja Egzotarium</t>
  </si>
  <si>
    <t>6059</t>
  </si>
  <si>
    <t>6210</t>
  </si>
  <si>
    <t>Dotacje celowe z budżetu na finansowanie lub dofinansowanie kosztów realizacji inwestycji i zakupów inwestycyjnych zakładów budżetowych</t>
  </si>
  <si>
    <t>01. Budowa drogi ul. Wybickiego</t>
  </si>
  <si>
    <t>02. Budowa drogi przy ul. Dzikiej i Miedzianej</t>
  </si>
  <si>
    <t>03. Budowa drogi wzdłuż budynku przy ul. Roosevelta 3-3c</t>
  </si>
  <si>
    <t>04. Budowa parkingu przy ul. Zwycięstwa w Gubinie</t>
  </si>
  <si>
    <t>05. Wykonanie remontu chodnika w ciągu ul. Malczewskiego</t>
  </si>
  <si>
    <t>06. Wykonanie remontu chodnika w ciągu ul. Lipowej</t>
  </si>
  <si>
    <t>07. Wykonanie parkingu przy basenie miejskim</t>
  </si>
  <si>
    <t>08. Wykonanie nawierzchni drogi dojazdowej do budynku ul. Piastowska 51</t>
  </si>
  <si>
    <t>700</t>
  </si>
  <si>
    <t>Gospodarka mieszkaniowa</t>
  </si>
  <si>
    <t>70005</t>
  </si>
  <si>
    <t>Gospodarka gruntami i nieruchomościami</t>
  </si>
  <si>
    <t>6060</t>
  </si>
  <si>
    <t>Wydatki na zakupy inwestycyjne jednostek budżetowych</t>
  </si>
  <si>
    <t>750</t>
  </si>
  <si>
    <t>Administracja publiczna</t>
  </si>
  <si>
    <t>75023</t>
  </si>
  <si>
    <t>Urzędy gmin (miast i miast na prawach powiatu)</t>
  </si>
  <si>
    <t>01. Projekt budowlano-wykonawczy oraz remont pomieszczeń biurowych, inst.wod-kan., sanitariatów, instalacji klimatyzacyjnej w budynku Urzędu Miejskiego w Gubinie</t>
  </si>
  <si>
    <t>02. Dostawa i montaż mebli w ramach wyposażenie pomieszczeń w budynku Urzędu Miejskiego- etap I i etap II</t>
  </si>
  <si>
    <t>01. Termomodernizacja budynków użyteczności publicznej</t>
  </si>
  <si>
    <t>3 900,00</t>
  </si>
  <si>
    <t>1 100,00</t>
  </si>
  <si>
    <t xml:space="preserve">01. Zakup sprzętu komputerowego i oprogramowania </t>
  </si>
  <si>
    <t>03. Zakup i montaż specjalistycznych regałów archiwalnych do USC i Wydziału GB</t>
  </si>
  <si>
    <t>04. Wykonanie stałej zabudowy  w pomieszczeniach gospodarczych i socjalnych</t>
  </si>
  <si>
    <t>05. Zakup oprogramowania</t>
  </si>
  <si>
    <t>06. Zakup specjalistycznych regałów archiwalnych</t>
  </si>
  <si>
    <t>07. Zakup ekspresu ciśnieniowego</t>
  </si>
  <si>
    <t>08. Zakup kserokopiarek</t>
  </si>
  <si>
    <t>754</t>
  </si>
  <si>
    <t>Bezpieczeństwo publiczne i ochrona przeciwpożarowa</t>
  </si>
  <si>
    <t>75416</t>
  </si>
  <si>
    <t>Straż Miejska</t>
  </si>
  <si>
    <t>01. Wyposażenie pomieszczeń biurowych Straży  Miejskiej</t>
  </si>
  <si>
    <t>02. Zakup belki sygnalizacyjnej do samochodu służbowego Straży Miejskiej</t>
  </si>
  <si>
    <t>801</t>
  </si>
  <si>
    <t>Oświata i wychowanie</t>
  </si>
  <si>
    <t>80101</t>
  </si>
  <si>
    <t>Szkoły podstawowe</t>
  </si>
  <si>
    <t>01. Projekt budowlano wykonawczy termomodernizacji budynku szkoły SP2</t>
  </si>
  <si>
    <t>02. Utworzenie szkolnego placu zabaw w SP 1</t>
  </si>
  <si>
    <t>03. Utworzenie szkolnego placy zabaw w SP 2</t>
  </si>
  <si>
    <t>04. Utworzenie szkolnego placy zabaw w SP 3</t>
  </si>
  <si>
    <t>80104</t>
  </si>
  <si>
    <t xml:space="preserve">Przedszkola </t>
  </si>
  <si>
    <t>01. Termomodernizacja budynków użyteczności publicznej - Przedszkole Miejskie Nr 1 w Gubinie</t>
  </si>
  <si>
    <t xml:space="preserve">02. Wykonanie oświetlenia na placu zabaw w PM 1 w Gubinie </t>
  </si>
  <si>
    <t>01. Wyposażenie gastronomiczne pomieszczeń kuchennych w PM 2</t>
  </si>
  <si>
    <t>80110</t>
  </si>
  <si>
    <t>Gimnazja</t>
  </si>
  <si>
    <t>80120</t>
  </si>
  <si>
    <t>Licea ogólnokształcące</t>
  </si>
  <si>
    <t>01. Wykonanie otworów geotechnicznych w budynku LO</t>
  </si>
  <si>
    <t>01. Remont budynku LO po powodzi</t>
  </si>
  <si>
    <t>851</t>
  </si>
  <si>
    <t>Ochrona zdrowia</t>
  </si>
  <si>
    <t>85154</t>
  </si>
  <si>
    <t>Przeciwdziałanie alkoholizmowi</t>
  </si>
  <si>
    <t>852</t>
  </si>
  <si>
    <t>Pomoc społeczna</t>
  </si>
  <si>
    <t>85219</t>
  </si>
  <si>
    <t>Ośrodki pomocy społecznej</t>
  </si>
  <si>
    <t>900</t>
  </si>
  <si>
    <t>Gospodarka komunalna i ochrona środowiska</t>
  </si>
  <si>
    <t>90001</t>
  </si>
  <si>
    <t>Gospodarka ściekowa i ochrona wód</t>
  </si>
  <si>
    <t>01. Budowa sieci kanalizacyjnej ul. Wyzwolenia</t>
  </si>
  <si>
    <t>02. Dokumentacja projektowa budowy sieci kanalizacji ogólnospławnej na ul. Sobieskiego w Gubinie</t>
  </si>
  <si>
    <t>03. Utworzenie obszarów aktywności gospodarczej - Legnicka</t>
  </si>
  <si>
    <t>6057</t>
  </si>
  <si>
    <t>01. Utworzenie obszarów aktywności gospodarczej - ul. Cmentarna w Gubinie - Etap III</t>
  </si>
  <si>
    <t>02. Utworzenie obszarów aktywności gospodarczej w Gubinie - ul. Poleska w Gubinie - II etap</t>
  </si>
  <si>
    <t>90002</t>
  </si>
  <si>
    <t>Gospodarka odpadami</t>
  </si>
  <si>
    <t>6010</t>
  </si>
  <si>
    <t>Wydatki na zakup i objęcie akcji, wniesienie wkładów do spółek prawa handlowego oraz na uzupełnienie funduszy statutowych banków państwowych i innych instytucji finansowych</t>
  </si>
  <si>
    <t>90004</t>
  </si>
  <si>
    <t>Utrzymanie zieleni w miastach i gminach</t>
  </si>
  <si>
    <t>01. Turystyczne zagospodarowanie "Wyspy Teatralnej"  Euromiasta Gubin - Guben</t>
  </si>
  <si>
    <t>01. Turystyczne zagospodarowanie Wyspy Teatralnej</t>
  </si>
  <si>
    <t>90015</t>
  </si>
  <si>
    <t>Oświetlenie ulic, placów i dróg</t>
  </si>
  <si>
    <t>01. Projekt budowlano wykonawczy oświetlenia ul. II Armii Wojska Polskiego</t>
  </si>
  <si>
    <t>921</t>
  </si>
  <si>
    <t>Kultura i ochrona dziedzictwa narodowego</t>
  </si>
  <si>
    <t>92195</t>
  </si>
  <si>
    <t xml:space="preserve">01. Urządzenia do bezprzewodowego internetu </t>
  </si>
  <si>
    <t>926</t>
  </si>
  <si>
    <t>Kultura fizyczna i sport</t>
  </si>
  <si>
    <t>92601</t>
  </si>
  <si>
    <t>Obiekty sportowe</t>
  </si>
  <si>
    <t>01. Budowa kompleksu boisk sportowych w ramach programu "Moje Boisko - Orlik 2012" w Gubinie</t>
  </si>
  <si>
    <t>02. Projekt budowlany basenu otwartego z budynkiem obsługującym</t>
  </si>
  <si>
    <t>03. Budowa placu zabaw przy boisku sportowym - ul. Konopnicka</t>
  </si>
  <si>
    <t>Razem:</t>
  </si>
  <si>
    <t>BeSTia</t>
  </si>
  <si>
    <t>Komentarz</t>
  </si>
  <si>
    <t>02. Termomodernizacja UM - analiza powietrza</t>
  </si>
  <si>
    <t>w ramach zadań wykonano matryce do celów projektowych oraz  dokumentację techniczną</t>
  </si>
  <si>
    <t>Zadanie obejmuje: wykonanie projektu budowlano-wykonawczego termomodernizacji budynku,wykonanie projektu budowlano wykonawczego wymiany instalacji c.o., termomodernizację budynku oraz nadzór inwetorski</t>
  </si>
  <si>
    <t>Zadanie obejmuje: wykonanie projektu oświetlenia oraz wykonanie  oświetlenia zewnętrznego</t>
  </si>
  <si>
    <t>wykonanie zasilenia energetycznego przepompowni ścieków</t>
  </si>
  <si>
    <t>ze względu na warunki atmosferyczne częściowa realizacja zadania została przesunięta na 2011 roku</t>
  </si>
  <si>
    <t>realizacja zadania została przesunięta na 2011 roku</t>
  </si>
  <si>
    <t>zadanie wykonano poniżej planowanych środków z uwagi na uzyskanie korzystniejszej oferty w stosunku do przyjętych założeń</t>
  </si>
  <si>
    <t>zadnie zostało przeniesione do realizacji na 2011 rok</t>
  </si>
  <si>
    <t>ze względu na warunki atmosferyczne realizacja zadania została przesunięta na 2011 roku</t>
  </si>
  <si>
    <t>zakup nieruchomości zabudowanej garażem położonej przy ul. Dąbrowskiego, jako zwrot nakładów dotyczących budynku garażu wzniesionego z własnych środków dotyczasowego najemcy</t>
  </si>
  <si>
    <t xml:space="preserve">09. Zakup samochodu slużbowego </t>
  </si>
  <si>
    <t>zakup patelni elektrycznej, jako wyposażenie w Gimnazjum Nr 1</t>
  </si>
  <si>
    <t>zakup laptopa i kserokopiarki do biura pełnomocnika ds.uzależnień</t>
  </si>
  <si>
    <r>
      <rPr>
        <sz val="8.5"/>
        <rFont val="Calibri"/>
        <family val="2"/>
        <charset val="238"/>
      </rPr>
      <t xml:space="preserve">Dotacja celowa z Powiatu Krośnieńskiego na dofinansowanie </t>
    </r>
    <r>
      <rPr>
        <sz val="8.5"/>
        <color indexed="8"/>
        <rFont val="Calibri"/>
        <family val="2"/>
        <charset val="238"/>
      </rPr>
      <t>przebudowy drogi powiatowej nr 2607 F Gubin - do drogi Krajowej nr 32, na odcinku od skrzyżowania ulic Kresowej i Żołnierskiej do granicy miasta Gubina</t>
    </r>
  </si>
  <si>
    <t>zakup sieci komputerowej, kserokopiarki oraz klimatyzacji do pomieszczenia kasowego</t>
  </si>
  <si>
    <t>zadanie wykonano poniżej planowanych środków z uwagi na uzyskanie korzystniejszej cen materiałów w stosunku do przyjętych założeń</t>
  </si>
  <si>
    <t xml:space="preserve"> wykonanie tablic informacyjnych i pamiątkowych oraz koszty zamieszczenia informacji w prasie - dot. projektu dofinansowanego z Programu LRPO pn.: "Termomodernizacjia budynków użyteczności publicznych - Piastowska 24" </t>
  </si>
  <si>
    <t>wynagrodzenie dla Nadodrzańskiego Przedsiębiorstwa Inżynieryjnego EKOMEL Sp.zo.o z siedzibą w Sulechowie zasądzone wyrokiem sądowym</t>
  </si>
  <si>
    <t>przystąpienie do spółki "Zakład Zagospodarowania Odpadów" w Żarach i objęcie udziałów</t>
  </si>
  <si>
    <t>Tabela Nr 5</t>
  </si>
  <si>
    <t>PLAN I WYKONANIE WYDATKÓW MAJĄTKOWYCH WEDŁUG KLASYFIKACJI BUDŻETOWEJ ZA 2010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</si>
</sst>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.5"/>
      <color indexed="8"/>
      <name val="Calibri"/>
      <family val="2"/>
      <charset val="238"/>
    </font>
    <font>
      <sz val="8.5"/>
      <color indexed="8"/>
      <name val="Calibri"/>
      <family val="2"/>
      <charset val="238"/>
    </font>
    <font>
      <b/>
      <sz val="8.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19" fillId="0" borderId="0" xfId="0" applyFont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4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33" borderId="10" xfId="0" applyNumberFormat="1" applyFont="1" applyFill="1" applyBorder="1" applyAlignment="1" applyProtection="1">
      <alignment horizontal="center"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4" fontId="18" fillId="33" borderId="11" xfId="0" applyNumberFormat="1" applyFont="1" applyFill="1" applyBorder="1" applyAlignment="1" applyProtection="1">
      <alignment horizontal="right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35" borderId="11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left" vertical="center" wrapText="1"/>
    </xf>
    <xf numFmtId="4" fontId="19" fillId="35" borderId="11" xfId="0" applyNumberFormat="1" applyFont="1" applyFill="1" applyBorder="1" applyAlignment="1" applyProtection="1">
      <alignment horizontal="righ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" fontId="19" fillId="0" borderId="11" xfId="0" applyNumberFormat="1" applyFont="1" applyFill="1" applyBorder="1" applyAlignment="1" applyProtection="1">
      <alignment horizontal="right" vertical="center" wrapText="1"/>
    </xf>
    <xf numFmtId="4" fontId="19" fillId="0" borderId="12" xfId="0" applyNumberFormat="1" applyFont="1" applyBorder="1" applyAlignment="1">
      <alignment vertical="center"/>
    </xf>
    <xf numFmtId="10" fontId="19" fillId="0" borderId="12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18" fillId="0" borderId="11" xfId="0" applyNumberFormat="1" applyFont="1" applyFill="1" applyBorder="1" applyAlignment="1" applyProtection="1">
      <alignment horizontal="right" vertical="center" wrapText="1"/>
    </xf>
    <xf numFmtId="10" fontId="18" fillId="0" borderId="12" xfId="0" applyNumberFormat="1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10" fontId="18" fillId="34" borderId="19" xfId="0" applyNumberFormat="1" applyFont="1" applyFill="1" applyBorder="1" applyAlignment="1">
      <alignment vertical="center"/>
    </xf>
    <xf numFmtId="10" fontId="19" fillId="36" borderId="19" xfId="0" applyNumberFormat="1" applyFont="1" applyFill="1" applyBorder="1" applyAlignment="1">
      <alignment vertical="center"/>
    </xf>
    <xf numFmtId="10" fontId="19" fillId="0" borderId="19" xfId="0" applyNumberFormat="1" applyFont="1" applyBorder="1" applyAlignment="1">
      <alignment vertical="center"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19" fillId="37" borderId="18" xfId="0" applyFont="1" applyFill="1" applyBorder="1" applyAlignment="1">
      <alignment wrapText="1"/>
    </xf>
    <xf numFmtId="0" fontId="19" fillId="0" borderId="18" xfId="0" applyFont="1" applyBorder="1" applyAlignment="1">
      <alignment vertical="center" wrapText="1"/>
    </xf>
    <xf numFmtId="0" fontId="19" fillId="0" borderId="18" xfId="0" applyFont="1" applyFill="1" applyBorder="1" applyAlignment="1">
      <alignment wrapText="1"/>
    </xf>
    <xf numFmtId="0" fontId="19" fillId="37" borderId="18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 wrapText="1"/>
    </xf>
    <xf numFmtId="4" fontId="22" fillId="0" borderId="12" xfId="0" applyNumberFormat="1" applyFont="1" applyBorder="1" applyAlignment="1">
      <alignment vertical="center"/>
    </xf>
    <xf numFmtId="10" fontId="22" fillId="0" borderId="19" xfId="0" applyNumberFormat="1" applyFont="1" applyBorder="1" applyAlignment="1">
      <alignment vertical="center"/>
    </xf>
    <xf numFmtId="0" fontId="19" fillId="0" borderId="18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wrapText="1"/>
    </xf>
    <xf numFmtId="4" fontId="22" fillId="0" borderId="11" xfId="0" applyNumberFormat="1" applyFont="1" applyFill="1" applyBorder="1" applyAlignment="1" applyProtection="1">
      <alignment horizontal="right" vertical="center" wrapText="1"/>
    </xf>
    <xf numFmtId="0" fontId="20" fillId="0" borderId="23" xfId="0" applyNumberFormat="1" applyFont="1" applyFill="1" applyBorder="1" applyAlignment="1" applyProtection="1">
      <alignment vertical="top" wrapText="1"/>
    </xf>
    <xf numFmtId="0" fontId="19" fillId="0" borderId="0" xfId="0" applyFont="1" applyAlignment="1">
      <alignment horizontal="right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right" vertical="center" wrapText="1"/>
    </xf>
    <xf numFmtId="0" fontId="18" fillId="0" borderId="17" xfId="0" applyNumberFormat="1" applyFont="1" applyFill="1" applyBorder="1" applyAlignment="1" applyProtection="1">
      <alignment horizontal="right" vertical="center" wrapText="1"/>
    </xf>
    <xf numFmtId="0" fontId="18" fillId="0" borderId="16" xfId="0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1"/>
  <sheetViews>
    <sheetView showGridLines="0" tabSelected="1" zoomScale="124" zoomScaleNormal="124" workbookViewId="0">
      <selection activeCell="E9" sqref="E9"/>
    </sheetView>
  </sheetViews>
  <sheetFormatPr defaultRowHeight="11.25" customHeight="1" x14ac:dyDescent="0.2"/>
  <cols>
    <col min="1" max="1" width="2.140625" style="1" customWidth="1"/>
    <col min="2" max="2" width="5.85546875" style="1" customWidth="1"/>
    <col min="3" max="3" width="6.7109375" style="1" customWidth="1"/>
    <col min="4" max="4" width="7.28515625" style="1" customWidth="1"/>
    <col min="5" max="5" width="47.28515625" style="1" customWidth="1"/>
    <col min="6" max="6" width="11.5703125" style="1" customWidth="1"/>
    <col min="7" max="7" width="10.85546875" style="1" customWidth="1"/>
    <col min="8" max="8" width="7.28515625" style="1" customWidth="1"/>
    <col min="9" max="9" width="39.5703125" style="1" customWidth="1"/>
    <col min="10" max="10" width="9.85546875" style="1" bestFit="1" customWidth="1"/>
    <col min="11" max="16384" width="9.140625" style="1"/>
  </cols>
  <sheetData>
    <row r="1" spans="2:9" x14ac:dyDescent="0.2">
      <c r="I1" s="44" t="s">
        <v>161</v>
      </c>
    </row>
    <row r="2" spans="2:9" ht="17.100000000000001" customHeight="1" x14ac:dyDescent="0.2">
      <c r="B2" s="48" t="s">
        <v>162</v>
      </c>
      <c r="C2" s="48"/>
      <c r="D2" s="48"/>
      <c r="E2" s="48"/>
      <c r="F2" s="48"/>
      <c r="G2" s="48"/>
      <c r="H2" s="48"/>
      <c r="I2" s="48"/>
    </row>
    <row r="3" spans="2:9" x14ac:dyDescent="0.2">
      <c r="B3" s="43"/>
      <c r="C3" s="43"/>
      <c r="D3" s="43"/>
      <c r="E3" s="43"/>
      <c r="F3" s="43"/>
    </row>
    <row r="4" spans="2:9" ht="17.100000000000001" customHeight="1" x14ac:dyDescent="0.2">
      <c r="B4" s="2" t="s">
        <v>0</v>
      </c>
      <c r="C4" s="3" t="s">
        <v>1</v>
      </c>
      <c r="D4" s="2" t="s">
        <v>2</v>
      </c>
      <c r="E4" s="2" t="s">
        <v>3</v>
      </c>
      <c r="F4" s="4" t="s">
        <v>4</v>
      </c>
      <c r="G4" s="5" t="s">
        <v>5</v>
      </c>
      <c r="H4" s="24" t="s">
        <v>6</v>
      </c>
      <c r="I4" s="34" t="s">
        <v>140</v>
      </c>
    </row>
    <row r="5" spans="2:9" ht="17.100000000000001" customHeight="1" x14ac:dyDescent="0.2">
      <c r="B5" s="6" t="s">
        <v>8</v>
      </c>
      <c r="C5" s="7"/>
      <c r="D5" s="6"/>
      <c r="E5" s="8" t="s">
        <v>9</v>
      </c>
      <c r="F5" s="9">
        <f>F6+F9+F13</f>
        <v>4393797</v>
      </c>
      <c r="G5" s="9">
        <f>G6+G9+G13</f>
        <v>3992251.7</v>
      </c>
      <c r="H5" s="25">
        <f t="shared" ref="H5:H23" si="0">G5/F5</f>
        <v>0.90861086663767132</v>
      </c>
      <c r="I5" s="41"/>
    </row>
    <row r="6" spans="2:9" ht="17.100000000000001" customHeight="1" x14ac:dyDescent="0.2">
      <c r="B6" s="10"/>
      <c r="C6" s="11" t="s">
        <v>10</v>
      </c>
      <c r="D6" s="12"/>
      <c r="E6" s="13" t="s">
        <v>11</v>
      </c>
      <c r="F6" s="14">
        <f>F7</f>
        <v>119011</v>
      </c>
      <c r="G6" s="14">
        <f>G7</f>
        <v>119011</v>
      </c>
      <c r="H6" s="26">
        <f t="shared" si="0"/>
        <v>1</v>
      </c>
      <c r="I6" s="30"/>
    </row>
    <row r="7" spans="2:9" ht="17.100000000000001" customHeight="1" x14ac:dyDescent="0.2">
      <c r="B7" s="10"/>
      <c r="C7" s="15"/>
      <c r="D7" s="16" t="s">
        <v>12</v>
      </c>
      <c r="E7" s="17" t="s">
        <v>13</v>
      </c>
      <c r="F7" s="18">
        <f>F8</f>
        <v>119011</v>
      </c>
      <c r="G7" s="18">
        <f>G8</f>
        <v>119011</v>
      </c>
      <c r="H7" s="27">
        <f t="shared" si="0"/>
        <v>1</v>
      </c>
      <c r="I7" s="28"/>
    </row>
    <row r="8" spans="2:9" ht="45" x14ac:dyDescent="0.2">
      <c r="B8" s="10"/>
      <c r="C8" s="15"/>
      <c r="D8" s="10"/>
      <c r="E8" s="17" t="s">
        <v>14</v>
      </c>
      <c r="F8" s="18">
        <v>119011</v>
      </c>
      <c r="G8" s="19">
        <v>119011</v>
      </c>
      <c r="H8" s="27">
        <f t="shared" si="0"/>
        <v>1</v>
      </c>
      <c r="I8" s="28"/>
    </row>
    <row r="9" spans="2:9" ht="17.100000000000001" customHeight="1" x14ac:dyDescent="0.2">
      <c r="B9" s="10"/>
      <c r="C9" s="11" t="s">
        <v>15</v>
      </c>
      <c r="D9" s="12"/>
      <c r="E9" s="13" t="s">
        <v>16</v>
      </c>
      <c r="F9" s="14">
        <f>F10+F12</f>
        <v>112993</v>
      </c>
      <c r="G9" s="14">
        <f>G10+G12</f>
        <v>112993</v>
      </c>
      <c r="H9" s="26">
        <f t="shared" si="0"/>
        <v>1</v>
      </c>
      <c r="I9" s="30"/>
    </row>
    <row r="10" spans="2:9" ht="16.7" customHeight="1" x14ac:dyDescent="0.2">
      <c r="B10" s="10"/>
      <c r="C10" s="15"/>
      <c r="D10" s="16" t="s">
        <v>12</v>
      </c>
      <c r="E10" s="17" t="s">
        <v>13</v>
      </c>
      <c r="F10" s="18">
        <f>F11</f>
        <v>12993</v>
      </c>
      <c r="G10" s="18">
        <f>G11</f>
        <v>12993</v>
      </c>
      <c r="H10" s="27">
        <f t="shared" si="0"/>
        <v>1</v>
      </c>
      <c r="I10" s="28"/>
    </row>
    <row r="11" spans="2:9" ht="22.5" customHeight="1" x14ac:dyDescent="0.2">
      <c r="B11" s="10"/>
      <c r="C11" s="15"/>
      <c r="D11" s="10"/>
      <c r="E11" s="17" t="s">
        <v>17</v>
      </c>
      <c r="F11" s="18">
        <v>12993</v>
      </c>
      <c r="G11" s="19">
        <v>12993</v>
      </c>
      <c r="H11" s="27">
        <f t="shared" si="0"/>
        <v>1</v>
      </c>
      <c r="I11" s="28"/>
    </row>
    <row r="12" spans="2:9" ht="56.25" x14ac:dyDescent="0.2">
      <c r="B12" s="10"/>
      <c r="C12" s="15"/>
      <c r="D12" s="16" t="s">
        <v>18</v>
      </c>
      <c r="E12" s="17" t="s">
        <v>19</v>
      </c>
      <c r="F12" s="18">
        <v>100000</v>
      </c>
      <c r="G12" s="19">
        <v>100000</v>
      </c>
      <c r="H12" s="27">
        <f t="shared" si="0"/>
        <v>1</v>
      </c>
      <c r="I12" s="29" t="s">
        <v>155</v>
      </c>
    </row>
    <row r="13" spans="2:9" ht="17.100000000000001" customHeight="1" x14ac:dyDescent="0.2">
      <c r="B13" s="10"/>
      <c r="C13" s="11" t="s">
        <v>20</v>
      </c>
      <c r="D13" s="12"/>
      <c r="E13" s="13" t="s">
        <v>21</v>
      </c>
      <c r="F13" s="14">
        <f>F14+F26+F33+F40</f>
        <v>4161793</v>
      </c>
      <c r="G13" s="14">
        <f>G14+G26+G33+G40</f>
        <v>3760247.7</v>
      </c>
      <c r="H13" s="26">
        <f t="shared" si="0"/>
        <v>0.90351627291410219</v>
      </c>
      <c r="I13" s="30"/>
    </row>
    <row r="14" spans="2:9" ht="16.7" customHeight="1" x14ac:dyDescent="0.2">
      <c r="B14" s="10"/>
      <c r="C14" s="15"/>
      <c r="D14" s="16" t="s">
        <v>12</v>
      </c>
      <c r="E14" s="17" t="s">
        <v>13</v>
      </c>
      <c r="F14" s="18">
        <f>SUM(F15:F25)</f>
        <v>227671</v>
      </c>
      <c r="G14" s="18">
        <f>SUM(G15:G25)</f>
        <v>199386.66999999998</v>
      </c>
      <c r="H14" s="27">
        <f t="shared" si="0"/>
        <v>0.87576665451462854</v>
      </c>
      <c r="I14" s="28"/>
    </row>
    <row r="15" spans="2:9" ht="22.5" customHeight="1" x14ac:dyDescent="0.2">
      <c r="B15" s="10"/>
      <c r="C15" s="15"/>
      <c r="D15" s="10"/>
      <c r="E15" s="17" t="s">
        <v>22</v>
      </c>
      <c r="F15" s="18">
        <v>45000</v>
      </c>
      <c r="G15" s="19">
        <v>44999.7</v>
      </c>
      <c r="H15" s="27">
        <f t="shared" si="0"/>
        <v>0.99999333333333329</v>
      </c>
      <c r="I15" s="28"/>
    </row>
    <row r="16" spans="2:9" ht="33.75" x14ac:dyDescent="0.2">
      <c r="B16" s="10"/>
      <c r="C16" s="15"/>
      <c r="D16" s="10"/>
      <c r="E16" s="17" t="s">
        <v>23</v>
      </c>
      <c r="F16" s="18">
        <v>57993</v>
      </c>
      <c r="G16" s="19">
        <v>45000</v>
      </c>
      <c r="H16" s="37">
        <f t="shared" si="0"/>
        <v>0.77595571879364755</v>
      </c>
      <c r="I16" s="29" t="s">
        <v>148</v>
      </c>
    </row>
    <row r="17" spans="2:9" ht="22.5" x14ac:dyDescent="0.2">
      <c r="B17" s="10"/>
      <c r="C17" s="15"/>
      <c r="D17" s="10"/>
      <c r="E17" s="17" t="s">
        <v>24</v>
      </c>
      <c r="F17" s="18">
        <v>25000</v>
      </c>
      <c r="G17" s="19">
        <v>24900</v>
      </c>
      <c r="H17" s="27">
        <f t="shared" si="0"/>
        <v>0.996</v>
      </c>
      <c r="I17" s="29"/>
    </row>
    <row r="18" spans="2:9" ht="33.75" x14ac:dyDescent="0.2">
      <c r="B18" s="10"/>
      <c r="C18" s="15"/>
      <c r="D18" s="10"/>
      <c r="E18" s="17" t="s">
        <v>25</v>
      </c>
      <c r="F18" s="18">
        <v>9000</v>
      </c>
      <c r="G18" s="19">
        <v>5928</v>
      </c>
      <c r="H18" s="37">
        <f t="shared" si="0"/>
        <v>0.65866666666666662</v>
      </c>
      <c r="I18" s="29" t="s">
        <v>148</v>
      </c>
    </row>
    <row r="19" spans="2:9" ht="33.75" x14ac:dyDescent="0.2">
      <c r="B19" s="10"/>
      <c r="C19" s="15"/>
      <c r="D19" s="10"/>
      <c r="E19" s="17" t="s">
        <v>26</v>
      </c>
      <c r="F19" s="18">
        <v>9000</v>
      </c>
      <c r="G19" s="19">
        <v>5978</v>
      </c>
      <c r="H19" s="37">
        <f t="shared" si="0"/>
        <v>0.66422222222222227</v>
      </c>
      <c r="I19" s="29" t="s">
        <v>148</v>
      </c>
    </row>
    <row r="20" spans="2:9" ht="22.5" customHeight="1" x14ac:dyDescent="0.2">
      <c r="B20" s="10"/>
      <c r="C20" s="15"/>
      <c r="D20" s="10"/>
      <c r="E20" s="17" t="s">
        <v>27</v>
      </c>
      <c r="F20" s="18">
        <v>4697</v>
      </c>
      <c r="G20" s="19">
        <v>4697</v>
      </c>
      <c r="H20" s="27">
        <f t="shared" si="0"/>
        <v>1</v>
      </c>
      <c r="I20" s="28"/>
    </row>
    <row r="21" spans="2:9" x14ac:dyDescent="0.2">
      <c r="B21" s="10"/>
      <c r="C21" s="15"/>
      <c r="D21" s="10"/>
      <c r="E21" s="17" t="s">
        <v>28</v>
      </c>
      <c r="F21" s="18">
        <v>10000</v>
      </c>
      <c r="G21" s="19">
        <v>10000</v>
      </c>
      <c r="H21" s="27">
        <f t="shared" si="0"/>
        <v>1</v>
      </c>
      <c r="I21" s="28"/>
    </row>
    <row r="22" spans="2:9" x14ac:dyDescent="0.2">
      <c r="B22" s="10"/>
      <c r="C22" s="15"/>
      <c r="D22" s="10"/>
      <c r="E22" s="17" t="s">
        <v>29</v>
      </c>
      <c r="F22" s="18">
        <v>8345</v>
      </c>
      <c r="G22" s="19">
        <v>8344.7999999999993</v>
      </c>
      <c r="H22" s="27">
        <f t="shared" si="0"/>
        <v>0.99997603355302567</v>
      </c>
      <c r="I22" s="28"/>
    </row>
    <row r="23" spans="2:9" ht="22.5" x14ac:dyDescent="0.2">
      <c r="B23" s="10"/>
      <c r="C23" s="15"/>
      <c r="D23" s="10"/>
      <c r="E23" s="17" t="s">
        <v>30</v>
      </c>
      <c r="F23" s="18">
        <v>4000</v>
      </c>
      <c r="G23" s="19">
        <v>3952.8</v>
      </c>
      <c r="H23" s="27">
        <f t="shared" si="0"/>
        <v>0.98820000000000008</v>
      </c>
      <c r="I23" s="28"/>
    </row>
    <row r="24" spans="2:9" ht="33.75" customHeight="1" x14ac:dyDescent="0.2">
      <c r="B24" s="10"/>
      <c r="C24" s="15"/>
      <c r="D24" s="10"/>
      <c r="E24" s="17" t="s">
        <v>31</v>
      </c>
      <c r="F24" s="18">
        <v>23830</v>
      </c>
      <c r="G24" s="19">
        <v>18722.12</v>
      </c>
      <c r="H24" s="37">
        <f t="shared" ref="H24:H51" si="1">G24/F24</f>
        <v>0.78565337809483837</v>
      </c>
      <c r="I24" s="29" t="s">
        <v>148</v>
      </c>
    </row>
    <row r="25" spans="2:9" ht="33.75" x14ac:dyDescent="0.2">
      <c r="B25" s="10"/>
      <c r="C25" s="15"/>
      <c r="D25" s="10"/>
      <c r="E25" s="17" t="s">
        <v>32</v>
      </c>
      <c r="F25" s="18">
        <v>30806</v>
      </c>
      <c r="G25" s="19">
        <v>26864.25</v>
      </c>
      <c r="H25" s="37">
        <f t="shared" si="1"/>
        <v>0.87204602999415703</v>
      </c>
      <c r="I25" s="29" t="s">
        <v>148</v>
      </c>
    </row>
    <row r="26" spans="2:9" ht="17.100000000000001" customHeight="1" x14ac:dyDescent="0.2">
      <c r="B26" s="10"/>
      <c r="C26" s="15"/>
      <c r="D26" s="16" t="s">
        <v>33</v>
      </c>
      <c r="E26" s="17" t="s">
        <v>13</v>
      </c>
      <c r="F26" s="18">
        <f>SUM(F27:F32)</f>
        <v>3200514</v>
      </c>
      <c r="G26" s="18">
        <f>SUM(G27:G32)</f>
        <v>2887947.9000000004</v>
      </c>
      <c r="H26" s="27">
        <f t="shared" si="1"/>
        <v>0.90233878058336892</v>
      </c>
      <c r="I26" s="28"/>
    </row>
    <row r="27" spans="2:9" ht="22.5" customHeight="1" x14ac:dyDescent="0.2">
      <c r="B27" s="10"/>
      <c r="C27" s="15"/>
      <c r="D27" s="10"/>
      <c r="E27" s="17" t="s">
        <v>34</v>
      </c>
      <c r="F27" s="18">
        <v>759805</v>
      </c>
      <c r="G27" s="19">
        <v>490632.25</v>
      </c>
      <c r="H27" s="37">
        <f t="shared" si="1"/>
        <v>0.64573443186080637</v>
      </c>
      <c r="I27" s="39" t="s">
        <v>146</v>
      </c>
    </row>
    <row r="28" spans="2:9" ht="22.5" customHeight="1" x14ac:dyDescent="0.2">
      <c r="B28" s="10"/>
      <c r="C28" s="15"/>
      <c r="D28" s="10"/>
      <c r="E28" s="17" t="s">
        <v>35</v>
      </c>
      <c r="F28" s="18">
        <v>1201028</v>
      </c>
      <c r="G28" s="19">
        <v>1201027.04</v>
      </c>
      <c r="H28" s="27">
        <f t="shared" si="1"/>
        <v>0.99999920068474679</v>
      </c>
      <c r="I28" s="31"/>
    </row>
    <row r="29" spans="2:9" ht="22.5" customHeight="1" x14ac:dyDescent="0.2">
      <c r="B29" s="10"/>
      <c r="C29" s="15"/>
      <c r="D29" s="10"/>
      <c r="E29" s="17" t="s">
        <v>36</v>
      </c>
      <c r="F29" s="18">
        <v>126200</v>
      </c>
      <c r="G29" s="19">
        <v>126199.5</v>
      </c>
      <c r="H29" s="27">
        <f t="shared" si="1"/>
        <v>0.99999603803486525</v>
      </c>
      <c r="I29" s="31"/>
    </row>
    <row r="30" spans="2:9" ht="22.5" customHeight="1" x14ac:dyDescent="0.2">
      <c r="B30" s="10"/>
      <c r="C30" s="15"/>
      <c r="D30" s="10"/>
      <c r="E30" s="17" t="s">
        <v>37</v>
      </c>
      <c r="F30" s="18">
        <v>537784</v>
      </c>
      <c r="G30" s="19">
        <v>494391.74</v>
      </c>
      <c r="H30" s="27">
        <f t="shared" si="1"/>
        <v>0.91931284679350811</v>
      </c>
      <c r="I30" s="31"/>
    </row>
    <row r="31" spans="2:9" ht="22.5" customHeight="1" x14ac:dyDescent="0.2">
      <c r="B31" s="10"/>
      <c r="C31" s="15"/>
      <c r="D31" s="10"/>
      <c r="E31" s="17" t="s">
        <v>38</v>
      </c>
      <c r="F31" s="18">
        <v>348820</v>
      </c>
      <c r="G31" s="19">
        <v>348820.46</v>
      </c>
      <c r="H31" s="27">
        <f t="shared" si="1"/>
        <v>1.0000013187317243</v>
      </c>
      <c r="I31" s="31"/>
    </row>
    <row r="32" spans="2:9" ht="17.100000000000001" customHeight="1" x14ac:dyDescent="0.2">
      <c r="B32" s="10"/>
      <c r="C32" s="15"/>
      <c r="D32" s="10"/>
      <c r="E32" s="17" t="s">
        <v>39</v>
      </c>
      <c r="F32" s="18">
        <v>226877</v>
      </c>
      <c r="G32" s="19">
        <v>226876.91</v>
      </c>
      <c r="H32" s="27">
        <f t="shared" si="1"/>
        <v>0.99999960330928217</v>
      </c>
      <c r="I32" s="31"/>
    </row>
    <row r="33" spans="2:9" ht="17.100000000000001" customHeight="1" x14ac:dyDescent="0.2">
      <c r="B33" s="10"/>
      <c r="C33" s="15"/>
      <c r="D33" s="16" t="s">
        <v>40</v>
      </c>
      <c r="E33" s="17" t="s">
        <v>13</v>
      </c>
      <c r="F33" s="18">
        <f>SUM(F34:F39)</f>
        <v>564796</v>
      </c>
      <c r="G33" s="18">
        <f>SUM(G34:G39)</f>
        <v>509637.89</v>
      </c>
      <c r="H33" s="27">
        <f t="shared" si="1"/>
        <v>0.90233976515414416</v>
      </c>
      <c r="I33" s="28"/>
    </row>
    <row r="34" spans="2:9" ht="22.5" customHeight="1" x14ac:dyDescent="0.2">
      <c r="B34" s="10"/>
      <c r="C34" s="15"/>
      <c r="D34" s="10"/>
      <c r="E34" s="17" t="s">
        <v>34</v>
      </c>
      <c r="F34" s="18">
        <v>134083</v>
      </c>
      <c r="G34" s="19">
        <v>86582.17</v>
      </c>
      <c r="H34" s="37">
        <f t="shared" si="1"/>
        <v>0.64573562644033922</v>
      </c>
      <c r="I34" s="38" t="s">
        <v>146</v>
      </c>
    </row>
    <row r="35" spans="2:9" ht="22.5" customHeight="1" x14ac:dyDescent="0.2">
      <c r="B35" s="10"/>
      <c r="C35" s="15"/>
      <c r="D35" s="10"/>
      <c r="E35" s="17" t="s">
        <v>35</v>
      </c>
      <c r="F35" s="18">
        <v>211945</v>
      </c>
      <c r="G35" s="19">
        <v>211945.96</v>
      </c>
      <c r="H35" s="27">
        <f t="shared" si="1"/>
        <v>1.0000045294769868</v>
      </c>
      <c r="I35" s="31"/>
    </row>
    <row r="36" spans="2:9" ht="22.5" x14ac:dyDescent="0.2">
      <c r="B36" s="10"/>
      <c r="C36" s="15"/>
      <c r="D36" s="10"/>
      <c r="E36" s="17" t="s">
        <v>36</v>
      </c>
      <c r="F36" s="18">
        <v>22270</v>
      </c>
      <c r="G36" s="19">
        <v>22270.5</v>
      </c>
      <c r="H36" s="27">
        <f t="shared" si="1"/>
        <v>1.000022451728783</v>
      </c>
      <c r="I36" s="31"/>
    </row>
    <row r="37" spans="2:9" ht="22.5" x14ac:dyDescent="0.2">
      <c r="B37" s="10"/>
      <c r="C37" s="15"/>
      <c r="D37" s="10"/>
      <c r="E37" s="17" t="s">
        <v>37</v>
      </c>
      <c r="F37" s="18">
        <v>94904</v>
      </c>
      <c r="G37" s="19">
        <v>87245.63</v>
      </c>
      <c r="H37" s="27">
        <f t="shared" si="1"/>
        <v>0.91930403354969237</v>
      </c>
      <c r="I37" s="31"/>
    </row>
    <row r="38" spans="2:9" ht="22.5" x14ac:dyDescent="0.2">
      <c r="B38" s="10"/>
      <c r="C38" s="15"/>
      <c r="D38" s="10"/>
      <c r="E38" s="17" t="s">
        <v>38</v>
      </c>
      <c r="F38" s="18">
        <v>61557</v>
      </c>
      <c r="G38" s="19">
        <v>61556.54</v>
      </c>
      <c r="H38" s="27">
        <f t="shared" si="1"/>
        <v>0.99999252725116561</v>
      </c>
      <c r="I38" s="31"/>
    </row>
    <row r="39" spans="2:9" ht="17.100000000000001" customHeight="1" x14ac:dyDescent="0.2">
      <c r="B39" s="10"/>
      <c r="C39" s="15"/>
      <c r="D39" s="10"/>
      <c r="E39" s="17" t="s">
        <v>39</v>
      </c>
      <c r="F39" s="18">
        <v>40037</v>
      </c>
      <c r="G39" s="19">
        <v>40037.089999999997</v>
      </c>
      <c r="H39" s="27">
        <f t="shared" si="1"/>
        <v>1.0000022479206734</v>
      </c>
      <c r="I39" s="31"/>
    </row>
    <row r="40" spans="2:9" ht="33.75" customHeight="1" x14ac:dyDescent="0.2">
      <c r="B40" s="10"/>
      <c r="C40" s="15"/>
      <c r="D40" s="16" t="s">
        <v>41</v>
      </c>
      <c r="E40" s="17" t="s">
        <v>42</v>
      </c>
      <c r="F40" s="18">
        <f>SUM(F41:F48)</f>
        <v>168812</v>
      </c>
      <c r="G40" s="18">
        <f>SUM(G41:G48)</f>
        <v>163275.24</v>
      </c>
      <c r="H40" s="27">
        <f t="shared" si="1"/>
        <v>0.9672016207378622</v>
      </c>
      <c r="I40" s="28"/>
    </row>
    <row r="41" spans="2:9" x14ac:dyDescent="0.2">
      <c r="B41" s="10"/>
      <c r="C41" s="15"/>
      <c r="D41" s="10"/>
      <c r="E41" s="17" t="s">
        <v>43</v>
      </c>
      <c r="F41" s="18">
        <v>12192</v>
      </c>
      <c r="G41" s="19">
        <v>12191.94</v>
      </c>
      <c r="H41" s="27">
        <f t="shared" si="1"/>
        <v>0.99999507874015747</v>
      </c>
      <c r="I41" s="28"/>
    </row>
    <row r="42" spans="2:9" x14ac:dyDescent="0.2">
      <c r="B42" s="10"/>
      <c r="C42" s="15"/>
      <c r="D42" s="10"/>
      <c r="E42" s="17" t="s">
        <v>44</v>
      </c>
      <c r="F42" s="18">
        <v>30827</v>
      </c>
      <c r="G42" s="19">
        <v>30826.85</v>
      </c>
      <c r="H42" s="27">
        <f t="shared" si="1"/>
        <v>0.99999513413566021</v>
      </c>
      <c r="I42" s="28"/>
    </row>
    <row r="43" spans="2:9" x14ac:dyDescent="0.2">
      <c r="B43" s="10"/>
      <c r="C43" s="15"/>
      <c r="D43" s="10"/>
      <c r="E43" s="17" t="s">
        <v>45</v>
      </c>
      <c r="F43" s="18">
        <v>5546</v>
      </c>
      <c r="G43" s="19">
        <v>5545.62</v>
      </c>
      <c r="H43" s="27">
        <f t="shared" si="1"/>
        <v>0.99993148214929672</v>
      </c>
      <c r="I43" s="28"/>
    </row>
    <row r="44" spans="2:9" x14ac:dyDescent="0.2">
      <c r="B44" s="10"/>
      <c r="C44" s="15"/>
      <c r="D44" s="10"/>
      <c r="E44" s="17" t="s">
        <v>46</v>
      </c>
      <c r="F44" s="18">
        <v>3583</v>
      </c>
      <c r="G44" s="19">
        <v>3582.7</v>
      </c>
      <c r="H44" s="27">
        <f t="shared" si="1"/>
        <v>0.99991627128104932</v>
      </c>
      <c r="I44" s="28"/>
    </row>
    <row r="45" spans="2:9" x14ac:dyDescent="0.2">
      <c r="B45" s="10"/>
      <c r="C45" s="15"/>
      <c r="D45" s="10"/>
      <c r="E45" s="17" t="s">
        <v>47</v>
      </c>
      <c r="F45" s="18">
        <v>22500</v>
      </c>
      <c r="G45" s="19">
        <v>22435.03</v>
      </c>
      <c r="H45" s="27">
        <f t="shared" si="1"/>
        <v>0.99711244444444436</v>
      </c>
      <c r="I45" s="28"/>
    </row>
    <row r="46" spans="2:9" x14ac:dyDescent="0.2">
      <c r="B46" s="10"/>
      <c r="C46" s="15"/>
      <c r="D46" s="10"/>
      <c r="E46" s="17" t="s">
        <v>48</v>
      </c>
      <c r="F46" s="18">
        <v>20000</v>
      </c>
      <c r="G46" s="19">
        <v>19884.900000000001</v>
      </c>
      <c r="H46" s="27">
        <f t="shared" si="1"/>
        <v>0.99424500000000005</v>
      </c>
      <c r="I46" s="28"/>
    </row>
    <row r="47" spans="2:9" x14ac:dyDescent="0.2">
      <c r="B47" s="10"/>
      <c r="C47" s="15"/>
      <c r="D47" s="10"/>
      <c r="E47" s="17" t="s">
        <v>49</v>
      </c>
      <c r="F47" s="18">
        <v>34164</v>
      </c>
      <c r="G47" s="19">
        <v>34163.81</v>
      </c>
      <c r="H47" s="27">
        <f t="shared" si="1"/>
        <v>0.99999443859032888</v>
      </c>
      <c r="I47" s="28"/>
    </row>
    <row r="48" spans="2:9" ht="33.75" x14ac:dyDescent="0.2">
      <c r="B48" s="10"/>
      <c r="C48" s="15"/>
      <c r="D48" s="10"/>
      <c r="E48" s="17" t="s">
        <v>50</v>
      </c>
      <c r="F48" s="18">
        <v>40000</v>
      </c>
      <c r="G48" s="19">
        <v>34644.39</v>
      </c>
      <c r="H48" s="37">
        <f t="shared" si="1"/>
        <v>0.86610975000000001</v>
      </c>
      <c r="I48" s="29" t="s">
        <v>157</v>
      </c>
    </row>
    <row r="49" spans="2:9" ht="17.100000000000001" customHeight="1" x14ac:dyDescent="0.2">
      <c r="B49" s="6" t="s">
        <v>51</v>
      </c>
      <c r="C49" s="7"/>
      <c r="D49" s="6"/>
      <c r="E49" s="8" t="s">
        <v>52</v>
      </c>
      <c r="F49" s="9">
        <f>F50</f>
        <v>9082</v>
      </c>
      <c r="G49" s="9">
        <f>G50</f>
        <v>9082</v>
      </c>
      <c r="H49" s="25">
        <f t="shared" si="1"/>
        <v>1</v>
      </c>
      <c r="I49" s="41"/>
    </row>
    <row r="50" spans="2:9" ht="17.100000000000001" customHeight="1" x14ac:dyDescent="0.2">
      <c r="B50" s="10"/>
      <c r="C50" s="11" t="s">
        <v>53</v>
      </c>
      <c r="D50" s="12"/>
      <c r="E50" s="13" t="s">
        <v>54</v>
      </c>
      <c r="F50" s="14">
        <f>SUM(F51:F51)</f>
        <v>9082</v>
      </c>
      <c r="G50" s="14">
        <f>SUM(G51:G51)</f>
        <v>9082</v>
      </c>
      <c r="H50" s="26">
        <f t="shared" si="1"/>
        <v>1</v>
      </c>
      <c r="I50" s="30"/>
    </row>
    <row r="51" spans="2:9" ht="45" x14ac:dyDescent="0.2">
      <c r="B51" s="10"/>
      <c r="C51" s="15"/>
      <c r="D51" s="16" t="s">
        <v>55</v>
      </c>
      <c r="E51" s="17" t="s">
        <v>56</v>
      </c>
      <c r="F51" s="18">
        <v>9082</v>
      </c>
      <c r="G51" s="19">
        <v>9082</v>
      </c>
      <c r="H51" s="27">
        <f t="shared" si="1"/>
        <v>1</v>
      </c>
      <c r="I51" s="29" t="s">
        <v>151</v>
      </c>
    </row>
    <row r="52" spans="2:9" ht="17.100000000000001" customHeight="1" x14ac:dyDescent="0.2">
      <c r="B52" s="6" t="s">
        <v>57</v>
      </c>
      <c r="C52" s="7"/>
      <c r="D52" s="6"/>
      <c r="E52" s="8" t="s">
        <v>58</v>
      </c>
      <c r="F52" s="9">
        <f>F53</f>
        <v>1884544</v>
      </c>
      <c r="G52" s="9">
        <f>G53</f>
        <v>1870826.4400000002</v>
      </c>
      <c r="H52" s="25">
        <f t="shared" ref="H52" si="2">G52/F52</f>
        <v>0.99272101898390286</v>
      </c>
      <c r="I52" s="41"/>
    </row>
    <row r="53" spans="2:9" ht="16.7" customHeight="1" x14ac:dyDescent="0.2">
      <c r="B53" s="10"/>
      <c r="C53" s="11" t="s">
        <v>59</v>
      </c>
      <c r="D53" s="12"/>
      <c r="E53" s="13" t="s">
        <v>60</v>
      </c>
      <c r="F53" s="14">
        <f>SUM(F54:F54)+F57+F59+F61</f>
        <v>1884544</v>
      </c>
      <c r="G53" s="14">
        <f>SUM(G54:G54)+G57+G59+G61</f>
        <v>1870826.4400000002</v>
      </c>
      <c r="H53" s="26">
        <f t="shared" ref="H53:H55" si="3">G53/F53</f>
        <v>0.99272101898390286</v>
      </c>
      <c r="I53" s="30"/>
    </row>
    <row r="54" spans="2:9" ht="17.100000000000001" customHeight="1" x14ac:dyDescent="0.2">
      <c r="B54" s="10"/>
      <c r="C54" s="15"/>
      <c r="D54" s="16" t="s">
        <v>12</v>
      </c>
      <c r="E54" s="17" t="s">
        <v>13</v>
      </c>
      <c r="F54" s="18">
        <f>SUM(F55:F56)</f>
        <v>1386381</v>
      </c>
      <c r="G54" s="18">
        <f>SUM(G55:G56)</f>
        <v>1381380.05</v>
      </c>
      <c r="H54" s="27">
        <f t="shared" si="3"/>
        <v>0.99639280255571883</v>
      </c>
      <c r="I54" s="28"/>
    </row>
    <row r="55" spans="2:9" ht="33.75" customHeight="1" x14ac:dyDescent="0.2">
      <c r="B55" s="10"/>
      <c r="C55" s="15"/>
      <c r="D55" s="10"/>
      <c r="E55" s="17" t="s">
        <v>61</v>
      </c>
      <c r="F55" s="18">
        <v>1381381</v>
      </c>
      <c r="G55" s="19">
        <v>1381380.05</v>
      </c>
      <c r="H55" s="27">
        <f t="shared" si="3"/>
        <v>0.9999993122824189</v>
      </c>
      <c r="I55" s="28"/>
    </row>
    <row r="56" spans="2:9" ht="17.100000000000001" customHeight="1" x14ac:dyDescent="0.2">
      <c r="B56" s="10"/>
      <c r="C56" s="15"/>
      <c r="D56" s="10"/>
      <c r="E56" s="17" t="s">
        <v>141</v>
      </c>
      <c r="F56" s="18">
        <v>5000</v>
      </c>
      <c r="G56" s="36">
        <v>0</v>
      </c>
      <c r="H56" s="27">
        <f t="shared" ref="H56:H70" si="4">G56/F56</f>
        <v>0</v>
      </c>
      <c r="I56" s="35" t="s">
        <v>149</v>
      </c>
    </row>
    <row r="57" spans="2:9" ht="17.100000000000001" customHeight="1" x14ac:dyDescent="0.2">
      <c r="B57" s="10"/>
      <c r="C57" s="15"/>
      <c r="D57" s="16" t="s">
        <v>33</v>
      </c>
      <c r="E57" s="17" t="s">
        <v>13</v>
      </c>
      <c r="F57" s="18" t="str">
        <f>F58</f>
        <v>3 900,00</v>
      </c>
      <c r="G57" s="18">
        <f>G58</f>
        <v>3900</v>
      </c>
      <c r="H57" s="27">
        <f t="shared" si="4"/>
        <v>1</v>
      </c>
      <c r="I57" s="28"/>
    </row>
    <row r="58" spans="2:9" ht="19.5" customHeight="1" x14ac:dyDescent="0.2">
      <c r="B58" s="10"/>
      <c r="C58" s="15"/>
      <c r="D58" s="10"/>
      <c r="E58" s="17" t="s">
        <v>63</v>
      </c>
      <c r="F58" s="18" t="s">
        <v>64</v>
      </c>
      <c r="G58" s="36">
        <v>3900</v>
      </c>
      <c r="H58" s="27">
        <f t="shared" si="4"/>
        <v>1</v>
      </c>
      <c r="I58" s="45" t="s">
        <v>158</v>
      </c>
    </row>
    <row r="59" spans="2:9" ht="21.75" customHeight="1" x14ac:dyDescent="0.2">
      <c r="B59" s="10"/>
      <c r="C59" s="15"/>
      <c r="D59" s="16" t="s">
        <v>40</v>
      </c>
      <c r="E59" s="17" t="s">
        <v>13</v>
      </c>
      <c r="F59" s="18" t="str">
        <f>F60</f>
        <v>1 100,00</v>
      </c>
      <c r="G59" s="42">
        <f>G60</f>
        <v>1100</v>
      </c>
      <c r="H59" s="27">
        <f t="shared" si="4"/>
        <v>1</v>
      </c>
      <c r="I59" s="46"/>
    </row>
    <row r="60" spans="2:9" ht="18.75" customHeight="1" x14ac:dyDescent="0.2">
      <c r="B60" s="10"/>
      <c r="C60" s="15"/>
      <c r="D60" s="10"/>
      <c r="E60" s="17" t="s">
        <v>63</v>
      </c>
      <c r="F60" s="18" t="s">
        <v>65</v>
      </c>
      <c r="G60" s="36">
        <v>1100</v>
      </c>
      <c r="H60" s="27">
        <f t="shared" si="4"/>
        <v>1</v>
      </c>
      <c r="I60" s="47"/>
    </row>
    <row r="61" spans="2:9" ht="17.100000000000001" customHeight="1" x14ac:dyDescent="0.2">
      <c r="B61" s="10"/>
      <c r="C61" s="15"/>
      <c r="D61" s="16" t="s">
        <v>55</v>
      </c>
      <c r="E61" s="17" t="s">
        <v>56</v>
      </c>
      <c r="F61" s="18">
        <f>SUM(F62:F70)</f>
        <v>493163</v>
      </c>
      <c r="G61" s="18">
        <f>SUM(G62:G70)</f>
        <v>484446.39000000007</v>
      </c>
      <c r="H61" s="27">
        <f t="shared" si="4"/>
        <v>0.98232509332614182</v>
      </c>
      <c r="I61" s="28"/>
    </row>
    <row r="62" spans="2:9" ht="17.100000000000001" customHeight="1" x14ac:dyDescent="0.2">
      <c r="B62" s="10"/>
      <c r="C62" s="15"/>
      <c r="D62" s="10"/>
      <c r="E62" s="17" t="s">
        <v>66</v>
      </c>
      <c r="F62" s="18">
        <v>50000</v>
      </c>
      <c r="G62" s="36">
        <v>41703.22</v>
      </c>
      <c r="H62" s="27">
        <f t="shared" si="4"/>
        <v>0.83406440000000004</v>
      </c>
      <c r="I62" s="28"/>
    </row>
    <row r="63" spans="2:9" ht="22.5" customHeight="1" x14ac:dyDescent="0.2">
      <c r="B63" s="10"/>
      <c r="C63" s="15"/>
      <c r="D63" s="10"/>
      <c r="E63" s="17" t="s">
        <v>62</v>
      </c>
      <c r="F63" s="18">
        <v>315899</v>
      </c>
      <c r="G63" s="19">
        <v>315898.59000000003</v>
      </c>
      <c r="H63" s="27">
        <f t="shared" si="4"/>
        <v>0.99999870211681585</v>
      </c>
      <c r="I63" s="28"/>
    </row>
    <row r="64" spans="2:9" ht="22.5" customHeight="1" x14ac:dyDescent="0.2">
      <c r="B64" s="10"/>
      <c r="C64" s="15"/>
      <c r="D64" s="10"/>
      <c r="E64" s="17" t="s">
        <v>67</v>
      </c>
      <c r="F64" s="18">
        <v>34160</v>
      </c>
      <c r="G64" s="19">
        <v>34160</v>
      </c>
      <c r="H64" s="27">
        <f t="shared" si="4"/>
        <v>1</v>
      </c>
      <c r="I64" s="28"/>
    </row>
    <row r="65" spans="2:9" ht="22.5" customHeight="1" x14ac:dyDescent="0.2">
      <c r="B65" s="10"/>
      <c r="C65" s="15"/>
      <c r="D65" s="10"/>
      <c r="E65" s="17" t="s">
        <v>68</v>
      </c>
      <c r="F65" s="18">
        <v>12650</v>
      </c>
      <c r="G65" s="19">
        <v>12648.09</v>
      </c>
      <c r="H65" s="27">
        <f t="shared" si="4"/>
        <v>0.99984901185770747</v>
      </c>
      <c r="I65" s="28"/>
    </row>
    <row r="66" spans="2:9" ht="17.100000000000001" customHeight="1" x14ac:dyDescent="0.2">
      <c r="B66" s="10"/>
      <c r="C66" s="15"/>
      <c r="D66" s="10"/>
      <c r="E66" s="17" t="s">
        <v>69</v>
      </c>
      <c r="F66" s="18">
        <v>10400</v>
      </c>
      <c r="G66" s="19">
        <v>10215.51</v>
      </c>
      <c r="H66" s="27">
        <f t="shared" si="4"/>
        <v>0.98226057692307689</v>
      </c>
      <c r="I66" s="28"/>
    </row>
    <row r="67" spans="2:9" ht="17.100000000000001" customHeight="1" x14ac:dyDescent="0.2">
      <c r="B67" s="10"/>
      <c r="C67" s="15"/>
      <c r="D67" s="10"/>
      <c r="E67" s="17" t="s">
        <v>70</v>
      </c>
      <c r="F67" s="18">
        <v>24300</v>
      </c>
      <c r="G67" s="19">
        <v>24278</v>
      </c>
      <c r="H67" s="27">
        <f t="shared" si="4"/>
        <v>0.99909465020576127</v>
      </c>
      <c r="I67" s="28"/>
    </row>
    <row r="68" spans="2:9" ht="17.100000000000001" customHeight="1" x14ac:dyDescent="0.2">
      <c r="B68" s="10"/>
      <c r="C68" s="15"/>
      <c r="D68" s="10"/>
      <c r="E68" s="17" t="s">
        <v>71</v>
      </c>
      <c r="F68" s="18">
        <v>4000</v>
      </c>
      <c r="G68" s="19">
        <v>3990</v>
      </c>
      <c r="H68" s="27">
        <f t="shared" si="4"/>
        <v>0.99750000000000005</v>
      </c>
      <c r="I68" s="28"/>
    </row>
    <row r="69" spans="2:9" ht="17.100000000000001" customHeight="1" x14ac:dyDescent="0.2">
      <c r="B69" s="10"/>
      <c r="C69" s="15"/>
      <c r="D69" s="10"/>
      <c r="E69" s="17" t="s">
        <v>72</v>
      </c>
      <c r="F69" s="18">
        <v>26754</v>
      </c>
      <c r="G69" s="19">
        <v>26552.98</v>
      </c>
      <c r="H69" s="27">
        <f t="shared" si="4"/>
        <v>0.9924863571802347</v>
      </c>
      <c r="I69" s="28"/>
    </row>
    <row r="70" spans="2:9" ht="17.100000000000001" customHeight="1" x14ac:dyDescent="0.2">
      <c r="B70" s="10"/>
      <c r="C70" s="15"/>
      <c r="D70" s="10"/>
      <c r="E70" s="17" t="s">
        <v>152</v>
      </c>
      <c r="F70" s="18">
        <v>15000</v>
      </c>
      <c r="G70" s="19">
        <v>15000</v>
      </c>
      <c r="H70" s="27">
        <f t="shared" si="4"/>
        <v>1</v>
      </c>
      <c r="I70" s="32"/>
    </row>
    <row r="71" spans="2:9" ht="17.100000000000001" customHeight="1" x14ac:dyDescent="0.2">
      <c r="B71" s="6" t="s">
        <v>73</v>
      </c>
      <c r="C71" s="7"/>
      <c r="D71" s="6"/>
      <c r="E71" s="8" t="s">
        <v>74</v>
      </c>
      <c r="F71" s="9">
        <f>F72</f>
        <v>14000</v>
      </c>
      <c r="G71" s="9">
        <f>G72</f>
        <v>13983</v>
      </c>
      <c r="H71" s="25">
        <f t="shared" ref="H71:H72" si="5">G71/F71</f>
        <v>0.99878571428571428</v>
      </c>
      <c r="I71" s="41"/>
    </row>
    <row r="72" spans="2:9" ht="17.100000000000001" customHeight="1" x14ac:dyDescent="0.2">
      <c r="B72" s="10"/>
      <c r="C72" s="11" t="s">
        <v>75</v>
      </c>
      <c r="D72" s="12"/>
      <c r="E72" s="13" t="s">
        <v>76</v>
      </c>
      <c r="F72" s="14">
        <f>SUM(F73:F73)</f>
        <v>14000</v>
      </c>
      <c r="G72" s="14">
        <f>SUM(G73:G73)</f>
        <v>13983</v>
      </c>
      <c r="H72" s="26">
        <f t="shared" si="5"/>
        <v>0.99878571428571428</v>
      </c>
      <c r="I72" s="30"/>
    </row>
    <row r="73" spans="2:9" ht="17.100000000000001" customHeight="1" x14ac:dyDescent="0.2">
      <c r="B73" s="10"/>
      <c r="C73" s="15"/>
      <c r="D73" s="16" t="s">
        <v>55</v>
      </c>
      <c r="E73" s="17" t="s">
        <v>56</v>
      </c>
      <c r="F73" s="18">
        <f>SUM(F74:F75)</f>
        <v>14000</v>
      </c>
      <c r="G73" s="18">
        <f>SUM(G74:G75)</f>
        <v>13983</v>
      </c>
      <c r="H73" s="27">
        <f t="shared" ref="H73:H75" si="6">G73/F73</f>
        <v>0.99878571428571428</v>
      </c>
      <c r="I73" s="28"/>
    </row>
    <row r="74" spans="2:9" ht="17.100000000000001" customHeight="1" x14ac:dyDescent="0.2">
      <c r="B74" s="10"/>
      <c r="C74" s="15"/>
      <c r="D74" s="10"/>
      <c r="E74" s="17" t="s">
        <v>77</v>
      </c>
      <c r="F74" s="18">
        <v>10000</v>
      </c>
      <c r="G74" s="19">
        <v>10000</v>
      </c>
      <c r="H74" s="27">
        <f t="shared" si="6"/>
        <v>1</v>
      </c>
      <c r="I74" s="28"/>
    </row>
    <row r="75" spans="2:9" ht="22.5" x14ac:dyDescent="0.2">
      <c r="B75" s="10"/>
      <c r="C75" s="15"/>
      <c r="D75" s="10"/>
      <c r="E75" s="17" t="s">
        <v>78</v>
      </c>
      <c r="F75" s="18">
        <v>4000</v>
      </c>
      <c r="G75" s="19">
        <v>3983</v>
      </c>
      <c r="H75" s="27">
        <f t="shared" si="6"/>
        <v>0.99575000000000002</v>
      </c>
      <c r="I75" s="28"/>
    </row>
    <row r="76" spans="2:9" ht="17.100000000000001" customHeight="1" x14ac:dyDescent="0.2">
      <c r="B76" s="6" t="s">
        <v>79</v>
      </c>
      <c r="C76" s="7"/>
      <c r="D76" s="6"/>
      <c r="E76" s="8" t="s">
        <v>80</v>
      </c>
      <c r="F76" s="9">
        <f>F77+F83+F89+F91</f>
        <v>786098</v>
      </c>
      <c r="G76" s="9">
        <f>G77+G83+G89+G91</f>
        <v>765117.95999999985</v>
      </c>
      <c r="H76" s="25">
        <f t="shared" ref="H76:H89" si="7">G76/F76</f>
        <v>0.973311164765716</v>
      </c>
      <c r="I76" s="41"/>
    </row>
    <row r="77" spans="2:9" ht="17.100000000000001" customHeight="1" x14ac:dyDescent="0.2">
      <c r="B77" s="10"/>
      <c r="C77" s="11" t="s">
        <v>81</v>
      </c>
      <c r="D77" s="12"/>
      <c r="E77" s="13" t="s">
        <v>82</v>
      </c>
      <c r="F77" s="14">
        <f>F78</f>
        <v>30881</v>
      </c>
      <c r="G77" s="14">
        <f>G78</f>
        <v>15372</v>
      </c>
      <c r="H77" s="26">
        <f t="shared" si="7"/>
        <v>0.4977818075839513</v>
      </c>
      <c r="I77" s="30"/>
    </row>
    <row r="78" spans="2:9" ht="17.100000000000001" customHeight="1" x14ac:dyDescent="0.2">
      <c r="B78" s="10"/>
      <c r="C78" s="15"/>
      <c r="D78" s="16" t="s">
        <v>12</v>
      </c>
      <c r="E78" s="17" t="s">
        <v>13</v>
      </c>
      <c r="F78" s="18">
        <f>SUM(F79:F82)</f>
        <v>30881</v>
      </c>
      <c r="G78" s="18">
        <f>SUM(G79:G82)</f>
        <v>15372</v>
      </c>
      <c r="H78" s="27">
        <f t="shared" si="7"/>
        <v>0.4977818075839513</v>
      </c>
      <c r="I78" s="28"/>
    </row>
    <row r="79" spans="2:9" ht="22.5" x14ac:dyDescent="0.2">
      <c r="B79" s="10"/>
      <c r="C79" s="15"/>
      <c r="D79" s="10"/>
      <c r="E79" s="17" t="s">
        <v>83</v>
      </c>
      <c r="F79" s="18">
        <v>15509</v>
      </c>
      <c r="G79" s="19">
        <v>0</v>
      </c>
      <c r="H79" s="27">
        <f t="shared" si="7"/>
        <v>0</v>
      </c>
      <c r="I79" s="35" t="s">
        <v>149</v>
      </c>
    </row>
    <row r="80" spans="2:9" ht="20.25" customHeight="1" x14ac:dyDescent="0.2">
      <c r="B80" s="10"/>
      <c r="C80" s="15"/>
      <c r="D80" s="10"/>
      <c r="E80" s="17" t="s">
        <v>84</v>
      </c>
      <c r="F80" s="18">
        <v>5124</v>
      </c>
      <c r="G80" s="19">
        <v>5124</v>
      </c>
      <c r="H80" s="27">
        <f t="shared" si="7"/>
        <v>1</v>
      </c>
      <c r="I80" s="54" t="s">
        <v>142</v>
      </c>
    </row>
    <row r="81" spans="2:9" ht="20.25" customHeight="1" x14ac:dyDescent="0.2">
      <c r="B81" s="10"/>
      <c r="C81" s="15"/>
      <c r="D81" s="10"/>
      <c r="E81" s="17" t="s">
        <v>85</v>
      </c>
      <c r="F81" s="18">
        <v>5124</v>
      </c>
      <c r="G81" s="19">
        <v>5124</v>
      </c>
      <c r="H81" s="27">
        <f t="shared" si="7"/>
        <v>1</v>
      </c>
      <c r="I81" s="55"/>
    </row>
    <row r="82" spans="2:9" ht="21" customHeight="1" x14ac:dyDescent="0.2">
      <c r="B82" s="10"/>
      <c r="C82" s="15"/>
      <c r="D82" s="10"/>
      <c r="E82" s="17" t="s">
        <v>86</v>
      </c>
      <c r="F82" s="18">
        <v>5124</v>
      </c>
      <c r="G82" s="19">
        <v>5124</v>
      </c>
      <c r="H82" s="27">
        <f t="shared" si="7"/>
        <v>1</v>
      </c>
      <c r="I82" s="56"/>
    </row>
    <row r="83" spans="2:9" ht="17.100000000000001" customHeight="1" x14ac:dyDescent="0.2">
      <c r="B83" s="10"/>
      <c r="C83" s="11" t="s">
        <v>87</v>
      </c>
      <c r="D83" s="12"/>
      <c r="E83" s="13" t="s">
        <v>88</v>
      </c>
      <c r="F83" s="14">
        <f>F84+F87</f>
        <v>590707</v>
      </c>
      <c r="G83" s="14">
        <f>G84+G87</f>
        <v>585237.95999999985</v>
      </c>
      <c r="H83" s="26">
        <f t="shared" si="7"/>
        <v>0.9907415351434804</v>
      </c>
      <c r="I83" s="33"/>
    </row>
    <row r="84" spans="2:9" ht="17.100000000000001" customHeight="1" x14ac:dyDescent="0.2">
      <c r="B84" s="10"/>
      <c r="C84" s="15"/>
      <c r="D84" s="16" t="s">
        <v>12</v>
      </c>
      <c r="E84" s="17" t="s">
        <v>13</v>
      </c>
      <c r="F84" s="18">
        <f>SUM(F85:F86)</f>
        <v>561331</v>
      </c>
      <c r="G84" s="18">
        <f>SUM(G85:G86)</f>
        <v>555862.50999999989</v>
      </c>
      <c r="H84" s="27">
        <f t="shared" si="7"/>
        <v>0.99025799394653047</v>
      </c>
      <c r="I84" s="29"/>
    </row>
    <row r="85" spans="2:9" ht="45" x14ac:dyDescent="0.2">
      <c r="B85" s="10"/>
      <c r="C85" s="15"/>
      <c r="D85" s="10"/>
      <c r="E85" s="17" t="s">
        <v>89</v>
      </c>
      <c r="F85" s="18">
        <v>546331</v>
      </c>
      <c r="G85" s="19">
        <v>545383.31999999995</v>
      </c>
      <c r="H85" s="27">
        <f t="shared" si="7"/>
        <v>0.99826537392167014</v>
      </c>
      <c r="I85" s="29" t="s">
        <v>143</v>
      </c>
    </row>
    <row r="86" spans="2:9" ht="22.5" x14ac:dyDescent="0.2">
      <c r="B86" s="10"/>
      <c r="C86" s="15"/>
      <c r="D86" s="10"/>
      <c r="E86" s="17" t="s">
        <v>90</v>
      </c>
      <c r="F86" s="18">
        <v>15000</v>
      </c>
      <c r="G86" s="19">
        <v>10479.19</v>
      </c>
      <c r="H86" s="27">
        <f t="shared" si="7"/>
        <v>0.69861266666666666</v>
      </c>
      <c r="I86" s="29" t="s">
        <v>144</v>
      </c>
    </row>
    <row r="87" spans="2:9" ht="33.75" customHeight="1" x14ac:dyDescent="0.2">
      <c r="B87" s="10"/>
      <c r="C87" s="15"/>
      <c r="D87" s="16" t="s">
        <v>41</v>
      </c>
      <c r="E87" s="17" t="s">
        <v>42</v>
      </c>
      <c r="F87" s="18">
        <f>F88</f>
        <v>29376</v>
      </c>
      <c r="G87" s="18">
        <f>G88</f>
        <v>29375.45</v>
      </c>
      <c r="H87" s="27">
        <f t="shared" si="7"/>
        <v>0.99998127723311547</v>
      </c>
      <c r="I87" s="28"/>
    </row>
    <row r="88" spans="2:9" ht="11.25" customHeight="1" x14ac:dyDescent="0.2">
      <c r="B88" s="10"/>
      <c r="C88" s="15"/>
      <c r="D88" s="10"/>
      <c r="E88" s="17" t="s">
        <v>91</v>
      </c>
      <c r="F88" s="18">
        <v>29376</v>
      </c>
      <c r="G88" s="19">
        <v>29375.45</v>
      </c>
      <c r="H88" s="27">
        <f t="shared" si="7"/>
        <v>0.99998127723311547</v>
      </c>
      <c r="I88" s="28"/>
    </row>
    <row r="89" spans="2:9" ht="17.100000000000001" customHeight="1" x14ac:dyDescent="0.2">
      <c r="B89" s="10"/>
      <c r="C89" s="11" t="s">
        <v>92</v>
      </c>
      <c r="D89" s="12"/>
      <c r="E89" s="13" t="s">
        <v>93</v>
      </c>
      <c r="F89" s="14">
        <f>F90</f>
        <v>7800</v>
      </c>
      <c r="G89" s="14">
        <f>G90</f>
        <v>7800</v>
      </c>
      <c r="H89" s="26">
        <f t="shared" si="7"/>
        <v>1</v>
      </c>
      <c r="I89" s="30"/>
    </row>
    <row r="90" spans="2:9" ht="33.75" customHeight="1" x14ac:dyDescent="0.2">
      <c r="B90" s="10"/>
      <c r="C90" s="15"/>
      <c r="D90" s="16" t="s">
        <v>41</v>
      </c>
      <c r="E90" s="17" t="s">
        <v>42</v>
      </c>
      <c r="F90" s="18">
        <v>7800</v>
      </c>
      <c r="G90" s="19">
        <v>7800</v>
      </c>
      <c r="H90" s="27">
        <f t="shared" ref="H90:H97" si="8">G90/F90</f>
        <v>1</v>
      </c>
      <c r="I90" s="29" t="s">
        <v>153</v>
      </c>
    </row>
    <row r="91" spans="2:9" ht="17.100000000000001" customHeight="1" x14ac:dyDescent="0.2">
      <c r="B91" s="10"/>
      <c r="C91" s="11" t="s">
        <v>94</v>
      </c>
      <c r="D91" s="12"/>
      <c r="E91" s="13" t="s">
        <v>95</v>
      </c>
      <c r="F91" s="14">
        <f>F92+F94</f>
        <v>156710</v>
      </c>
      <c r="G91" s="14">
        <f>G92+G94</f>
        <v>156708</v>
      </c>
      <c r="H91" s="26">
        <f t="shared" si="8"/>
        <v>0.99998723757258634</v>
      </c>
      <c r="I91" s="30"/>
    </row>
    <row r="92" spans="2:9" ht="17.100000000000001" customHeight="1" x14ac:dyDescent="0.2">
      <c r="B92" s="10"/>
      <c r="C92" s="15"/>
      <c r="D92" s="16" t="s">
        <v>12</v>
      </c>
      <c r="E92" s="17" t="s">
        <v>13</v>
      </c>
      <c r="F92" s="18">
        <f>F93</f>
        <v>1710</v>
      </c>
      <c r="G92" s="18">
        <f>G93</f>
        <v>1708</v>
      </c>
      <c r="H92" s="27">
        <f t="shared" si="8"/>
        <v>0.99883040935672518</v>
      </c>
      <c r="I92" s="28"/>
    </row>
    <row r="93" spans="2:9" x14ac:dyDescent="0.2">
      <c r="B93" s="10"/>
      <c r="C93" s="15"/>
      <c r="D93" s="10"/>
      <c r="E93" s="17" t="s">
        <v>96</v>
      </c>
      <c r="F93" s="18">
        <v>1710</v>
      </c>
      <c r="G93" s="19">
        <v>1708</v>
      </c>
      <c r="H93" s="27">
        <f t="shared" si="8"/>
        <v>0.99883040935672518</v>
      </c>
      <c r="I93" s="28"/>
    </row>
    <row r="94" spans="2:9" ht="33.75" customHeight="1" x14ac:dyDescent="0.2">
      <c r="B94" s="10"/>
      <c r="C94" s="15"/>
      <c r="D94" s="16" t="s">
        <v>41</v>
      </c>
      <c r="E94" s="17" t="s">
        <v>42</v>
      </c>
      <c r="F94" s="18">
        <f>F95</f>
        <v>155000</v>
      </c>
      <c r="G94" s="18">
        <f>G95</f>
        <v>155000</v>
      </c>
      <c r="H94" s="27">
        <f t="shared" si="8"/>
        <v>1</v>
      </c>
      <c r="I94" s="28"/>
    </row>
    <row r="95" spans="2:9" ht="17.100000000000001" customHeight="1" x14ac:dyDescent="0.2">
      <c r="B95" s="10"/>
      <c r="C95" s="15"/>
      <c r="D95" s="10"/>
      <c r="E95" s="17" t="s">
        <v>97</v>
      </c>
      <c r="F95" s="18">
        <v>155000</v>
      </c>
      <c r="G95" s="19">
        <v>155000</v>
      </c>
      <c r="H95" s="27">
        <f t="shared" si="8"/>
        <v>1</v>
      </c>
      <c r="I95" s="28"/>
    </row>
    <row r="96" spans="2:9" ht="17.100000000000001" customHeight="1" x14ac:dyDescent="0.2">
      <c r="B96" s="6" t="s">
        <v>98</v>
      </c>
      <c r="C96" s="7"/>
      <c r="D96" s="6"/>
      <c r="E96" s="8" t="s">
        <v>99</v>
      </c>
      <c r="F96" s="9">
        <f>F97</f>
        <v>5617</v>
      </c>
      <c r="G96" s="9">
        <f>G97</f>
        <v>5616.9</v>
      </c>
      <c r="H96" s="25">
        <f t="shared" si="8"/>
        <v>0.99998219690226098</v>
      </c>
      <c r="I96" s="41"/>
    </row>
    <row r="97" spans="2:9" ht="17.100000000000001" customHeight="1" x14ac:dyDescent="0.2">
      <c r="B97" s="10"/>
      <c r="C97" s="11" t="s">
        <v>100</v>
      </c>
      <c r="D97" s="12"/>
      <c r="E97" s="13" t="s">
        <v>101</v>
      </c>
      <c r="F97" s="14">
        <f>F98</f>
        <v>5617</v>
      </c>
      <c r="G97" s="14">
        <f>G98</f>
        <v>5616.9</v>
      </c>
      <c r="H97" s="26">
        <f t="shared" si="8"/>
        <v>0.99998219690226098</v>
      </c>
      <c r="I97" s="30"/>
    </row>
    <row r="98" spans="2:9" ht="22.5" x14ac:dyDescent="0.2">
      <c r="B98" s="10"/>
      <c r="C98" s="15"/>
      <c r="D98" s="16" t="s">
        <v>55</v>
      </c>
      <c r="E98" s="17" t="s">
        <v>56</v>
      </c>
      <c r="F98" s="18">
        <v>5617</v>
      </c>
      <c r="G98" s="19">
        <v>5616.9</v>
      </c>
      <c r="H98" s="27">
        <f t="shared" ref="H98:H99" si="9">G98/F98</f>
        <v>0.99998219690226098</v>
      </c>
      <c r="I98" s="29" t="s">
        <v>154</v>
      </c>
    </row>
    <row r="99" spans="2:9" ht="17.100000000000001" customHeight="1" x14ac:dyDescent="0.2">
      <c r="B99" s="6" t="s">
        <v>102</v>
      </c>
      <c r="C99" s="7"/>
      <c r="D99" s="6"/>
      <c r="E99" s="8" t="s">
        <v>103</v>
      </c>
      <c r="F99" s="9">
        <f>F100</f>
        <v>22074</v>
      </c>
      <c r="G99" s="9">
        <f>G100</f>
        <v>22073.8</v>
      </c>
      <c r="H99" s="25">
        <f t="shared" si="9"/>
        <v>0.99999093956691132</v>
      </c>
      <c r="I99" s="41"/>
    </row>
    <row r="100" spans="2:9" ht="17.100000000000001" customHeight="1" x14ac:dyDescent="0.2">
      <c r="B100" s="10"/>
      <c r="C100" s="11" t="s">
        <v>104</v>
      </c>
      <c r="D100" s="12"/>
      <c r="E100" s="13" t="s">
        <v>105</v>
      </c>
      <c r="F100" s="14">
        <f>F101</f>
        <v>22074</v>
      </c>
      <c r="G100" s="14">
        <f>G101</f>
        <v>22073.8</v>
      </c>
      <c r="H100" s="26">
        <f t="shared" ref="H100" si="10">G100/F100</f>
        <v>0.99999093956691132</v>
      </c>
      <c r="I100" s="30"/>
    </row>
    <row r="101" spans="2:9" ht="22.5" x14ac:dyDescent="0.2">
      <c r="B101" s="10"/>
      <c r="C101" s="15"/>
      <c r="D101" s="16" t="s">
        <v>55</v>
      </c>
      <c r="E101" s="17" t="s">
        <v>56</v>
      </c>
      <c r="F101" s="18">
        <v>22074</v>
      </c>
      <c r="G101" s="19">
        <v>22073.8</v>
      </c>
      <c r="H101" s="27">
        <f t="shared" ref="H101" si="11">G101/F101</f>
        <v>0.99999093956691132</v>
      </c>
      <c r="I101" s="40" t="s">
        <v>156</v>
      </c>
    </row>
    <row r="102" spans="2:9" ht="16.7" customHeight="1" x14ac:dyDescent="0.2">
      <c r="B102" s="6" t="s">
        <v>106</v>
      </c>
      <c r="C102" s="7"/>
      <c r="D102" s="6"/>
      <c r="E102" s="8" t="s">
        <v>107</v>
      </c>
      <c r="F102" s="9">
        <f>F103+F114+F116+F123</f>
        <v>6842642</v>
      </c>
      <c r="G102" s="9">
        <f>G103+G114+G116+G123</f>
        <v>4683206.99</v>
      </c>
      <c r="H102" s="25">
        <f t="shared" ref="H102:H104" si="12">G102/F102</f>
        <v>0.68441502419679423</v>
      </c>
      <c r="I102" s="41"/>
    </row>
    <row r="103" spans="2:9" ht="17.100000000000001" customHeight="1" x14ac:dyDescent="0.2">
      <c r="B103" s="10"/>
      <c r="C103" s="11" t="s">
        <v>108</v>
      </c>
      <c r="D103" s="12"/>
      <c r="E103" s="13" t="s">
        <v>109</v>
      </c>
      <c r="F103" s="14">
        <f>F104+F108+F111</f>
        <v>5336287</v>
      </c>
      <c r="G103" s="14">
        <f>G104+G108+G111</f>
        <v>3370967.2300000004</v>
      </c>
      <c r="H103" s="26">
        <f t="shared" si="12"/>
        <v>0.63170650866417055</v>
      </c>
      <c r="I103" s="30"/>
    </row>
    <row r="104" spans="2:9" ht="17.100000000000001" customHeight="1" x14ac:dyDescent="0.2">
      <c r="B104" s="10"/>
      <c r="C104" s="15"/>
      <c r="D104" s="16" t="s">
        <v>12</v>
      </c>
      <c r="E104" s="17" t="s">
        <v>13</v>
      </c>
      <c r="F104" s="18">
        <f>SUM(F105:F107)</f>
        <v>37144</v>
      </c>
      <c r="G104" s="18">
        <f>SUM(G105:G107)</f>
        <v>37110.039999999994</v>
      </c>
      <c r="H104" s="27">
        <f t="shared" si="12"/>
        <v>0.99908572043937094</v>
      </c>
      <c r="I104" s="28"/>
    </row>
    <row r="105" spans="2:9" ht="22.5" x14ac:dyDescent="0.2">
      <c r="B105" s="10"/>
      <c r="C105" s="15"/>
      <c r="D105" s="10"/>
      <c r="E105" s="17" t="s">
        <v>110</v>
      </c>
      <c r="F105" s="18">
        <v>5100</v>
      </c>
      <c r="G105" s="19">
        <v>5066.87</v>
      </c>
      <c r="H105" s="27">
        <f t="shared" ref="H105:H116" si="13">G105/F105</f>
        <v>0.99350392156862743</v>
      </c>
      <c r="I105" s="29" t="s">
        <v>145</v>
      </c>
    </row>
    <row r="106" spans="2:9" ht="22.5" x14ac:dyDescent="0.2">
      <c r="B106" s="10"/>
      <c r="C106" s="15"/>
      <c r="D106" s="10"/>
      <c r="E106" s="17" t="s">
        <v>111</v>
      </c>
      <c r="F106" s="18">
        <v>12200</v>
      </c>
      <c r="G106" s="19">
        <v>12200</v>
      </c>
      <c r="H106" s="27">
        <f t="shared" si="13"/>
        <v>1</v>
      </c>
      <c r="I106" s="28"/>
    </row>
    <row r="107" spans="2:9" ht="33.75" x14ac:dyDescent="0.2">
      <c r="B107" s="10"/>
      <c r="C107" s="15"/>
      <c r="D107" s="10"/>
      <c r="E107" s="17" t="s">
        <v>112</v>
      </c>
      <c r="F107" s="18">
        <v>19844</v>
      </c>
      <c r="G107" s="19">
        <v>19843.169999999998</v>
      </c>
      <c r="H107" s="27">
        <f t="shared" si="13"/>
        <v>0.99995817375529117</v>
      </c>
      <c r="I107" s="29" t="s">
        <v>159</v>
      </c>
    </row>
    <row r="108" spans="2:9" ht="17.100000000000001" customHeight="1" x14ac:dyDescent="0.2">
      <c r="B108" s="10"/>
      <c r="C108" s="15"/>
      <c r="D108" s="16" t="s">
        <v>113</v>
      </c>
      <c r="E108" s="17" t="s">
        <v>13</v>
      </c>
      <c r="F108" s="18">
        <f>SUM(F109:F110)</f>
        <v>2575985</v>
      </c>
      <c r="G108" s="18">
        <f>SUM(G109:G110)</f>
        <v>1666796.09</v>
      </c>
      <c r="H108" s="27">
        <f t="shared" si="13"/>
        <v>0.64705193935523697</v>
      </c>
      <c r="I108" s="28"/>
    </row>
    <row r="109" spans="2:9" ht="22.5" x14ac:dyDescent="0.2">
      <c r="B109" s="10"/>
      <c r="C109" s="15"/>
      <c r="D109" s="10"/>
      <c r="E109" s="17" t="s">
        <v>114</v>
      </c>
      <c r="F109" s="18">
        <v>1569014</v>
      </c>
      <c r="G109" s="19">
        <v>1106587.08</v>
      </c>
      <c r="H109" s="27">
        <f t="shared" si="13"/>
        <v>0.70527546599329261</v>
      </c>
      <c r="I109" s="54" t="s">
        <v>146</v>
      </c>
    </row>
    <row r="110" spans="2:9" ht="22.5" x14ac:dyDescent="0.2">
      <c r="B110" s="10"/>
      <c r="C110" s="15"/>
      <c r="D110" s="10"/>
      <c r="E110" s="17" t="s">
        <v>115</v>
      </c>
      <c r="F110" s="18">
        <v>1006971</v>
      </c>
      <c r="G110" s="19">
        <v>560209.01</v>
      </c>
      <c r="H110" s="27">
        <f t="shared" si="13"/>
        <v>0.55633082779941034</v>
      </c>
      <c r="I110" s="56"/>
    </row>
    <row r="111" spans="2:9" ht="17.100000000000001" customHeight="1" x14ac:dyDescent="0.2">
      <c r="B111" s="10"/>
      <c r="C111" s="15"/>
      <c r="D111" s="16" t="s">
        <v>40</v>
      </c>
      <c r="E111" s="17" t="s">
        <v>13</v>
      </c>
      <c r="F111" s="18">
        <f>SUM(F112:F113)</f>
        <v>2723158</v>
      </c>
      <c r="G111" s="18">
        <f>SUM(G112:G113)</f>
        <v>1667061.1</v>
      </c>
      <c r="H111" s="27">
        <f t="shared" si="13"/>
        <v>0.61217935206109964</v>
      </c>
      <c r="I111" s="28"/>
    </row>
    <row r="112" spans="2:9" ht="22.5" x14ac:dyDescent="0.2">
      <c r="B112" s="10"/>
      <c r="C112" s="15"/>
      <c r="D112" s="10"/>
      <c r="E112" s="17" t="s">
        <v>114</v>
      </c>
      <c r="F112" s="18">
        <v>1569014</v>
      </c>
      <c r="G112" s="19">
        <v>1106587.1200000001</v>
      </c>
      <c r="H112" s="27">
        <f t="shared" si="13"/>
        <v>0.70527549148701041</v>
      </c>
      <c r="I112" s="54" t="s">
        <v>146</v>
      </c>
    </row>
    <row r="113" spans="2:9" ht="22.5" x14ac:dyDescent="0.2">
      <c r="B113" s="10"/>
      <c r="C113" s="15"/>
      <c r="D113" s="10"/>
      <c r="E113" s="17" t="s">
        <v>115</v>
      </c>
      <c r="F113" s="18">
        <v>1154144</v>
      </c>
      <c r="G113" s="19">
        <v>560473.98</v>
      </c>
      <c r="H113" s="27">
        <f t="shared" si="13"/>
        <v>0.48561876161033629</v>
      </c>
      <c r="I113" s="56"/>
    </row>
    <row r="114" spans="2:9" ht="17.100000000000001" customHeight="1" x14ac:dyDescent="0.2">
      <c r="B114" s="10"/>
      <c r="C114" s="11" t="s">
        <v>116</v>
      </c>
      <c r="D114" s="12"/>
      <c r="E114" s="13" t="s">
        <v>117</v>
      </c>
      <c r="F114" s="14">
        <f>F115</f>
        <v>525000</v>
      </c>
      <c r="G114" s="14">
        <f>G115</f>
        <v>525000</v>
      </c>
      <c r="H114" s="26">
        <f t="shared" si="13"/>
        <v>1</v>
      </c>
      <c r="I114" s="30"/>
    </row>
    <row r="115" spans="2:9" ht="33.75" customHeight="1" x14ac:dyDescent="0.2">
      <c r="B115" s="10"/>
      <c r="C115" s="15"/>
      <c r="D115" s="16" t="s">
        <v>118</v>
      </c>
      <c r="E115" s="17" t="s">
        <v>119</v>
      </c>
      <c r="F115" s="18">
        <v>525000</v>
      </c>
      <c r="G115" s="19">
        <v>525000</v>
      </c>
      <c r="H115" s="27">
        <f t="shared" si="13"/>
        <v>1</v>
      </c>
      <c r="I115" s="29" t="s">
        <v>160</v>
      </c>
    </row>
    <row r="116" spans="2:9" ht="17.100000000000001" customHeight="1" x14ac:dyDescent="0.2">
      <c r="B116" s="10"/>
      <c r="C116" s="11" t="s">
        <v>120</v>
      </c>
      <c r="D116" s="12"/>
      <c r="E116" s="13" t="s">
        <v>121</v>
      </c>
      <c r="F116" s="14">
        <f>F117+F119+F121</f>
        <v>978355</v>
      </c>
      <c r="G116" s="14">
        <f>G117+G119+G121</f>
        <v>784239.76</v>
      </c>
      <c r="H116" s="26">
        <f t="shared" si="13"/>
        <v>0.80159017943384558</v>
      </c>
      <c r="I116" s="30"/>
    </row>
    <row r="117" spans="2:9" ht="17.100000000000001" customHeight="1" x14ac:dyDescent="0.2">
      <c r="B117" s="10"/>
      <c r="C117" s="15"/>
      <c r="D117" s="16" t="s">
        <v>12</v>
      </c>
      <c r="E117" s="17" t="s">
        <v>13</v>
      </c>
      <c r="F117" s="18">
        <f>F118</f>
        <v>124006</v>
      </c>
      <c r="G117" s="18">
        <f>G118</f>
        <v>0</v>
      </c>
      <c r="H117" s="27">
        <f t="shared" ref="H117:H126" si="14">G117/F117</f>
        <v>0</v>
      </c>
      <c r="I117" s="28"/>
    </row>
    <row r="118" spans="2:9" ht="22.5" x14ac:dyDescent="0.2">
      <c r="B118" s="10"/>
      <c r="C118" s="15"/>
      <c r="D118" s="10"/>
      <c r="E118" s="17" t="s">
        <v>123</v>
      </c>
      <c r="F118" s="18">
        <v>124006</v>
      </c>
      <c r="G118" s="19">
        <v>0</v>
      </c>
      <c r="H118" s="27">
        <f t="shared" si="14"/>
        <v>0</v>
      </c>
      <c r="I118" s="29" t="s">
        <v>150</v>
      </c>
    </row>
    <row r="119" spans="2:9" ht="17.100000000000001" customHeight="1" x14ac:dyDescent="0.2">
      <c r="B119" s="10"/>
      <c r="C119" s="15"/>
      <c r="D119" s="16" t="s">
        <v>33</v>
      </c>
      <c r="E119" s="17" t="s">
        <v>13</v>
      </c>
      <c r="F119" s="18">
        <f>F120</f>
        <v>715952</v>
      </c>
      <c r="G119" s="18">
        <f>G120</f>
        <v>650945.1</v>
      </c>
      <c r="H119" s="27">
        <f t="shared" si="14"/>
        <v>0.9092021532169754</v>
      </c>
      <c r="I119" s="28"/>
    </row>
    <row r="120" spans="2:9" ht="22.5" customHeight="1" x14ac:dyDescent="0.2">
      <c r="B120" s="10"/>
      <c r="C120" s="15"/>
      <c r="D120" s="10"/>
      <c r="E120" s="17" t="s">
        <v>122</v>
      </c>
      <c r="F120" s="18">
        <v>715952</v>
      </c>
      <c r="G120" s="19">
        <v>650945.1</v>
      </c>
      <c r="H120" s="27">
        <f t="shared" si="14"/>
        <v>0.9092021532169754</v>
      </c>
      <c r="I120" s="28"/>
    </row>
    <row r="121" spans="2:9" ht="17.100000000000001" customHeight="1" x14ac:dyDescent="0.2">
      <c r="B121" s="10"/>
      <c r="C121" s="15"/>
      <c r="D121" s="16" t="s">
        <v>40</v>
      </c>
      <c r="E121" s="17" t="s">
        <v>13</v>
      </c>
      <c r="F121" s="18">
        <f>F122</f>
        <v>138397</v>
      </c>
      <c r="G121" s="18">
        <f>G122</f>
        <v>133294.66</v>
      </c>
      <c r="H121" s="27">
        <f t="shared" si="14"/>
        <v>0.96313258235366372</v>
      </c>
      <c r="I121" s="28"/>
    </row>
    <row r="122" spans="2:9" ht="22.5" customHeight="1" x14ac:dyDescent="0.2">
      <c r="B122" s="10"/>
      <c r="C122" s="15"/>
      <c r="D122" s="10"/>
      <c r="E122" s="17" t="s">
        <v>122</v>
      </c>
      <c r="F122" s="18">
        <v>138397</v>
      </c>
      <c r="G122" s="19">
        <v>133294.66</v>
      </c>
      <c r="H122" s="27">
        <f t="shared" si="14"/>
        <v>0.96313258235366372</v>
      </c>
      <c r="I122" s="28"/>
    </row>
    <row r="123" spans="2:9" ht="16.7" customHeight="1" x14ac:dyDescent="0.2">
      <c r="B123" s="10"/>
      <c r="C123" s="11" t="s">
        <v>124</v>
      </c>
      <c r="D123" s="12"/>
      <c r="E123" s="13" t="s">
        <v>125</v>
      </c>
      <c r="F123" s="14">
        <f>F124</f>
        <v>3000</v>
      </c>
      <c r="G123" s="14">
        <f>G124</f>
        <v>3000</v>
      </c>
      <c r="H123" s="26">
        <f t="shared" si="14"/>
        <v>1</v>
      </c>
      <c r="I123" s="30"/>
    </row>
    <row r="124" spans="2:9" ht="17.100000000000001" customHeight="1" x14ac:dyDescent="0.2">
      <c r="B124" s="10"/>
      <c r="C124" s="15"/>
      <c r="D124" s="16" t="s">
        <v>12</v>
      </c>
      <c r="E124" s="17" t="s">
        <v>13</v>
      </c>
      <c r="F124" s="18">
        <f>F125</f>
        <v>3000</v>
      </c>
      <c r="G124" s="18">
        <f>G125</f>
        <v>3000</v>
      </c>
      <c r="H124" s="27">
        <f t="shared" si="14"/>
        <v>1</v>
      </c>
      <c r="I124" s="28"/>
    </row>
    <row r="125" spans="2:9" ht="22.5" x14ac:dyDescent="0.2">
      <c r="B125" s="10"/>
      <c r="C125" s="15"/>
      <c r="D125" s="10"/>
      <c r="E125" s="17" t="s">
        <v>126</v>
      </c>
      <c r="F125" s="18">
        <v>3000</v>
      </c>
      <c r="G125" s="19">
        <v>3000</v>
      </c>
      <c r="H125" s="27">
        <f t="shared" si="14"/>
        <v>1</v>
      </c>
      <c r="I125" s="28"/>
    </row>
    <row r="126" spans="2:9" ht="17.100000000000001" customHeight="1" x14ac:dyDescent="0.2">
      <c r="B126" s="6" t="s">
        <v>127</v>
      </c>
      <c r="C126" s="7"/>
      <c r="D126" s="6"/>
      <c r="E126" s="8" t="s">
        <v>128</v>
      </c>
      <c r="F126" s="9">
        <f t="shared" ref="F126:G128" si="15">F127</f>
        <v>33000</v>
      </c>
      <c r="G126" s="9">
        <f t="shared" si="15"/>
        <v>0</v>
      </c>
      <c r="H126" s="25">
        <f t="shared" si="14"/>
        <v>0</v>
      </c>
      <c r="I126" s="41"/>
    </row>
    <row r="127" spans="2:9" ht="17.100000000000001" customHeight="1" x14ac:dyDescent="0.2">
      <c r="B127" s="10"/>
      <c r="C127" s="11" t="s">
        <v>129</v>
      </c>
      <c r="D127" s="12"/>
      <c r="E127" s="13" t="s">
        <v>7</v>
      </c>
      <c r="F127" s="14">
        <f t="shared" si="15"/>
        <v>33000</v>
      </c>
      <c r="G127" s="14">
        <f t="shared" si="15"/>
        <v>0</v>
      </c>
      <c r="H127" s="26">
        <f t="shared" ref="H127:H135" si="16">G127/F127</f>
        <v>0</v>
      </c>
      <c r="I127" s="30"/>
    </row>
    <row r="128" spans="2:9" ht="17.100000000000001" customHeight="1" x14ac:dyDescent="0.2">
      <c r="B128" s="10"/>
      <c r="C128" s="15"/>
      <c r="D128" s="16" t="s">
        <v>55</v>
      </c>
      <c r="E128" s="17" t="s">
        <v>56</v>
      </c>
      <c r="F128" s="18">
        <f t="shared" si="15"/>
        <v>33000</v>
      </c>
      <c r="G128" s="18">
        <f t="shared" si="15"/>
        <v>0</v>
      </c>
      <c r="H128" s="27">
        <f t="shared" si="16"/>
        <v>0</v>
      </c>
      <c r="I128" s="28"/>
    </row>
    <row r="129" spans="2:9" ht="17.100000000000001" customHeight="1" x14ac:dyDescent="0.2">
      <c r="B129" s="10"/>
      <c r="C129" s="15"/>
      <c r="D129" s="10"/>
      <c r="E129" s="17" t="s">
        <v>130</v>
      </c>
      <c r="F129" s="18">
        <v>33000</v>
      </c>
      <c r="G129" s="19">
        <v>0</v>
      </c>
      <c r="H129" s="27">
        <f t="shared" si="16"/>
        <v>0</v>
      </c>
      <c r="I129" s="29" t="s">
        <v>147</v>
      </c>
    </row>
    <row r="130" spans="2:9" ht="17.100000000000001" customHeight="1" x14ac:dyDescent="0.2">
      <c r="B130" s="6" t="s">
        <v>131</v>
      </c>
      <c r="C130" s="7"/>
      <c r="D130" s="6"/>
      <c r="E130" s="8" t="s">
        <v>132</v>
      </c>
      <c r="F130" s="9">
        <f>F131</f>
        <v>1389895</v>
      </c>
      <c r="G130" s="9">
        <f>G131</f>
        <v>1387191.0200000003</v>
      </c>
      <c r="H130" s="25">
        <f t="shared" si="16"/>
        <v>0.99805454368855218</v>
      </c>
      <c r="I130" s="41"/>
    </row>
    <row r="131" spans="2:9" ht="17.100000000000001" customHeight="1" x14ac:dyDescent="0.2">
      <c r="B131" s="10"/>
      <c r="C131" s="11" t="s">
        <v>133</v>
      </c>
      <c r="D131" s="12"/>
      <c r="E131" s="13" t="s">
        <v>134</v>
      </c>
      <c r="F131" s="14">
        <f>F132</f>
        <v>1389895</v>
      </c>
      <c r="G131" s="14">
        <f>G132</f>
        <v>1387191.0200000003</v>
      </c>
      <c r="H131" s="26">
        <f t="shared" si="16"/>
        <v>0.99805454368855218</v>
      </c>
      <c r="I131" s="30"/>
    </row>
    <row r="132" spans="2:9" ht="16.7" customHeight="1" x14ac:dyDescent="0.2">
      <c r="B132" s="10"/>
      <c r="C132" s="15"/>
      <c r="D132" s="16" t="s">
        <v>12</v>
      </c>
      <c r="E132" s="17" t="s">
        <v>13</v>
      </c>
      <c r="F132" s="18">
        <f>SUM(F133:F135)</f>
        <v>1389895</v>
      </c>
      <c r="G132" s="18">
        <f>SUM(G133:G135)</f>
        <v>1387191.0200000003</v>
      </c>
      <c r="H132" s="27">
        <f t="shared" si="16"/>
        <v>0.99805454368855218</v>
      </c>
      <c r="I132" s="28"/>
    </row>
    <row r="133" spans="2:9" ht="22.5" x14ac:dyDescent="0.2">
      <c r="B133" s="10"/>
      <c r="C133" s="15"/>
      <c r="D133" s="10"/>
      <c r="E133" s="17" t="s">
        <v>135</v>
      </c>
      <c r="F133" s="18">
        <v>1354853</v>
      </c>
      <c r="G133" s="19">
        <v>1353964.32</v>
      </c>
      <c r="H133" s="27">
        <f t="shared" si="16"/>
        <v>0.99934407644224144</v>
      </c>
      <c r="I133" s="28"/>
    </row>
    <row r="134" spans="2:9" ht="17.100000000000001" customHeight="1" x14ac:dyDescent="0.2">
      <c r="B134" s="10"/>
      <c r="C134" s="15"/>
      <c r="D134" s="10"/>
      <c r="E134" s="17" t="s">
        <v>136</v>
      </c>
      <c r="F134" s="18">
        <v>3240</v>
      </c>
      <c r="G134" s="19">
        <v>3239.1</v>
      </c>
      <c r="H134" s="27">
        <f t="shared" si="16"/>
        <v>0.99972222222222218</v>
      </c>
      <c r="I134" s="28"/>
    </row>
    <row r="135" spans="2:9" ht="17.100000000000001" customHeight="1" x14ac:dyDescent="0.2">
      <c r="B135" s="10"/>
      <c r="C135" s="15"/>
      <c r="D135" s="10"/>
      <c r="E135" s="17" t="s">
        <v>137</v>
      </c>
      <c r="F135" s="18">
        <v>31802</v>
      </c>
      <c r="G135" s="19">
        <v>29987.599999999999</v>
      </c>
      <c r="H135" s="27">
        <f t="shared" si="16"/>
        <v>0.9429469844663857</v>
      </c>
      <c r="I135" s="28"/>
    </row>
    <row r="136" spans="2:9" ht="5.85" customHeight="1" x14ac:dyDescent="0.2">
      <c r="B136" s="49"/>
      <c r="C136" s="49"/>
      <c r="D136" s="49"/>
      <c r="F136" s="21"/>
      <c r="G136" s="19"/>
      <c r="H136" s="20"/>
    </row>
    <row r="137" spans="2:9" ht="17.100000000000001" customHeight="1" x14ac:dyDescent="0.2">
      <c r="B137" s="50" t="s">
        <v>138</v>
      </c>
      <c r="C137" s="51"/>
      <c r="D137" s="51"/>
      <c r="E137" s="52"/>
      <c r="F137" s="22">
        <f>F130+F126+F102+F99+F96+F76+F71+F52+F49+F5</f>
        <v>15380749</v>
      </c>
      <c r="G137" s="22">
        <f>G130+G126+G102+G99+G96+G76+G71+G52+G49+G5</f>
        <v>12749349.810000002</v>
      </c>
      <c r="H137" s="23">
        <f>G137/F137</f>
        <v>0.82891605668878687</v>
      </c>
    </row>
    <row r="138" spans="2:9" ht="72" customHeight="1" x14ac:dyDescent="0.2"/>
    <row r="139" spans="2:9" ht="72" customHeight="1" x14ac:dyDescent="0.2"/>
    <row r="140" spans="2:9" ht="72" customHeight="1" x14ac:dyDescent="0.2"/>
    <row r="141" spans="2:9" ht="72" customHeight="1" x14ac:dyDescent="0.2"/>
    <row r="142" spans="2:9" ht="72" customHeight="1" x14ac:dyDescent="0.2"/>
    <row r="143" spans="2:9" ht="72" customHeight="1" x14ac:dyDescent="0.2"/>
    <row r="144" spans="2:9" ht="72" customHeight="1" x14ac:dyDescent="0.2"/>
    <row r="145" spans="2:3" ht="72" customHeight="1" x14ac:dyDescent="0.2"/>
    <row r="146" spans="2:3" ht="72" customHeight="1" x14ac:dyDescent="0.2"/>
    <row r="147" spans="2:3" ht="66.2" customHeight="1" x14ac:dyDescent="0.2"/>
    <row r="148" spans="2:3" ht="5.45" customHeight="1" x14ac:dyDescent="0.2"/>
    <row r="149" spans="2:3" ht="5.85" customHeight="1" x14ac:dyDescent="0.2">
      <c r="B149" s="53" t="s">
        <v>139</v>
      </c>
      <c r="C149" s="53"/>
    </row>
    <row r="150" spans="2:3" ht="11.25" customHeight="1" x14ac:dyDescent="0.2">
      <c r="B150" s="53"/>
      <c r="C150" s="53"/>
    </row>
    <row r="151" spans="2:3" ht="33.950000000000003" customHeight="1" x14ac:dyDescent="0.2"/>
  </sheetData>
  <mergeCells count="8">
    <mergeCell ref="I58:I60"/>
    <mergeCell ref="B2:I2"/>
    <mergeCell ref="B136:D136"/>
    <mergeCell ref="B137:E137"/>
    <mergeCell ref="B149:C150"/>
    <mergeCell ref="I80:I82"/>
    <mergeCell ref="I109:I110"/>
    <mergeCell ref="I112:I1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 Sharp-Shooter</dc:creator>
  <cp:lastModifiedBy>UM Gubin</cp:lastModifiedBy>
  <cp:lastPrinted>2011-03-29T12:24:41Z</cp:lastPrinted>
  <dcterms:created xsi:type="dcterms:W3CDTF">2011-03-23T10:51:37Z</dcterms:created>
  <dcterms:modified xsi:type="dcterms:W3CDTF">2011-03-31T05:54:38Z</dcterms:modified>
</cp:coreProperties>
</file>