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ane ogólne" sheetId="1" r:id="rId1"/>
    <sheet name="wartość mienia" sheetId="2" r:id="rId2"/>
    <sheet name="instytucje" sheetId="3" r:id="rId3"/>
    <sheet name="dochody" sheetId="4" r:id="rId4"/>
  </sheets>
  <definedNames/>
  <calcPr fullCalcOnLoad="1"/>
</workbook>
</file>

<file path=xl/sharedStrings.xml><?xml version="1.0" encoding="utf-8"?>
<sst xmlns="http://schemas.openxmlformats.org/spreadsheetml/2006/main" count="368" uniqueCount="152">
  <si>
    <t>L.p.</t>
  </si>
  <si>
    <t>1.</t>
  </si>
  <si>
    <t>2.</t>
  </si>
  <si>
    <t>3.</t>
  </si>
  <si>
    <t>4.</t>
  </si>
  <si>
    <t>5.</t>
  </si>
  <si>
    <t>Powierzchnia gruntów rolnych</t>
  </si>
  <si>
    <t>Liczba ludności</t>
  </si>
  <si>
    <t>Powierzchnia miasta</t>
  </si>
  <si>
    <t>Ilość gospodarstw rolnych</t>
  </si>
  <si>
    <t>Powierzchnia gruntów gminy będących w użytkowaniu wieczystym, w tym:</t>
  </si>
  <si>
    <t xml:space="preserve">osób fizycznych </t>
  </si>
  <si>
    <t>osób prawnych</t>
  </si>
  <si>
    <t>Ilość budynkow mieszkalnych</t>
  </si>
  <si>
    <t>6.</t>
  </si>
  <si>
    <t>7.</t>
  </si>
  <si>
    <t>8.</t>
  </si>
  <si>
    <t>9.</t>
  </si>
  <si>
    <t>10.</t>
  </si>
  <si>
    <t>11.</t>
  </si>
  <si>
    <t>ilość budynkow niemieszkalnych, w tym:</t>
  </si>
  <si>
    <t>garaże</t>
  </si>
  <si>
    <t>komórki</t>
  </si>
  <si>
    <t>ilość lokali uzytkowych</t>
  </si>
  <si>
    <t>Komunalne ujęcia wody, w tym:</t>
  </si>
  <si>
    <t>studnie głębinowe</t>
  </si>
  <si>
    <t>Oczyszczalna ścieków</t>
  </si>
  <si>
    <t>12.</t>
  </si>
  <si>
    <t>Wysypisko śmieci</t>
  </si>
  <si>
    <t>13.</t>
  </si>
  <si>
    <t>Długość sieci kanalizacyjnej</t>
  </si>
  <si>
    <t>14.</t>
  </si>
  <si>
    <t>Długość magistrali przesylowej</t>
  </si>
  <si>
    <t>15.</t>
  </si>
  <si>
    <t>Długość sieci wodociagowej</t>
  </si>
  <si>
    <t>16.</t>
  </si>
  <si>
    <t>17.</t>
  </si>
  <si>
    <t>Targowiska miejskie</t>
  </si>
  <si>
    <t>Przedszkola</t>
  </si>
  <si>
    <t>Szkoły podstawowe</t>
  </si>
  <si>
    <t>Gimnazja</t>
  </si>
  <si>
    <t>Liceum Ogolnokształcące</t>
  </si>
  <si>
    <t>18.</t>
  </si>
  <si>
    <t>19.</t>
  </si>
  <si>
    <t>20.</t>
  </si>
  <si>
    <t>Jednoostka miary</t>
  </si>
  <si>
    <t>Wyszczegolnienie</t>
  </si>
  <si>
    <t>Dane na dzień 30.09.2005</t>
  </si>
  <si>
    <t>Dane na dzień 30.09.2006</t>
  </si>
  <si>
    <t>Różnica</t>
  </si>
  <si>
    <t>szt</t>
  </si>
  <si>
    <t>ha</t>
  </si>
  <si>
    <t>km</t>
  </si>
  <si>
    <t>Biblioteki</t>
  </si>
  <si>
    <t>22.</t>
  </si>
  <si>
    <t>Domy Kultury</t>
  </si>
  <si>
    <t>23.</t>
  </si>
  <si>
    <t>Gminne urządzenia sportowe, w tym</t>
  </si>
  <si>
    <t>Kryta plywalnia</t>
  </si>
  <si>
    <t>24.</t>
  </si>
  <si>
    <t>Wartość majątku brutto</t>
  </si>
  <si>
    <t>Wartość majątku netto</t>
  </si>
  <si>
    <t>na dzień 30.09.2005</t>
  </si>
  <si>
    <t>na dzień 30.09.2006</t>
  </si>
  <si>
    <t>Wyszczególnienie</t>
  </si>
  <si>
    <t>/w zł/</t>
  </si>
  <si>
    <t>l.p.</t>
  </si>
  <si>
    <t>Grunty</t>
  </si>
  <si>
    <t>Budowle</t>
  </si>
  <si>
    <t>parkingi</t>
  </si>
  <si>
    <t>studnie</t>
  </si>
  <si>
    <t>sieć energetyczna</t>
  </si>
  <si>
    <t>ogrodzenia</t>
  </si>
  <si>
    <t>mosty</t>
  </si>
  <si>
    <t>drogi i place</t>
  </si>
  <si>
    <t>sieci wodociągowe</t>
  </si>
  <si>
    <t>pompy i pompownie</t>
  </si>
  <si>
    <t>sieć kanalizacyjna</t>
  </si>
  <si>
    <t>oświetlenie terenu</t>
  </si>
  <si>
    <t>separatory piasku</t>
  </si>
  <si>
    <t>sieć gazowa</t>
  </si>
  <si>
    <t>sygnalizacja uliczna</t>
  </si>
  <si>
    <t>ściezki rowerowe</t>
  </si>
  <si>
    <t>Budynki</t>
  </si>
  <si>
    <t>biurowe</t>
  </si>
  <si>
    <t>niemieszkalne (MZUK)</t>
  </si>
  <si>
    <t>inne</t>
  </si>
  <si>
    <t xml:space="preserve">4. </t>
  </si>
  <si>
    <t>Mienie ruchome</t>
  </si>
  <si>
    <t>Srodki transportu</t>
  </si>
  <si>
    <t>mieszkalne (MZUK)</t>
  </si>
  <si>
    <t>pozostałe w tym:</t>
  </si>
  <si>
    <t>Liczba uczniow</t>
  </si>
  <si>
    <t xml:space="preserve">Różnica </t>
  </si>
  <si>
    <t>jednostka miary</t>
  </si>
  <si>
    <t>Szkola Podstawowa nr 1</t>
  </si>
  <si>
    <t>zł</t>
  </si>
  <si>
    <t>Budynki szkolne, w tym:</t>
  </si>
  <si>
    <t>budynek szkolny</t>
  </si>
  <si>
    <t>stołówka</t>
  </si>
  <si>
    <t>sala gimnastyczna</t>
  </si>
  <si>
    <t>pracownia techniczna</t>
  </si>
  <si>
    <t>Szkola Podstawowa nr 2</t>
  </si>
  <si>
    <t>Szkola Podstawowa nr 3</t>
  </si>
  <si>
    <t>Liczba uczniow, w tym</t>
  </si>
  <si>
    <t>zerówka</t>
  </si>
  <si>
    <t>Gimnazjum nr 1</t>
  </si>
  <si>
    <t>Gimnazjum nr 2</t>
  </si>
  <si>
    <t>Liceum Ogólnokształcące</t>
  </si>
  <si>
    <t>Europaschule</t>
  </si>
  <si>
    <t>hala sportowa</t>
  </si>
  <si>
    <t>Przedszkole nr 1</t>
  </si>
  <si>
    <t>Liczba dzieci</t>
  </si>
  <si>
    <t>Budynki przedszkolne</t>
  </si>
  <si>
    <t>Przedszkole nr 2</t>
  </si>
  <si>
    <t>Przedszkole nr3</t>
  </si>
  <si>
    <t>plac zabaw</t>
  </si>
  <si>
    <t>Gubiński Dom Kultury</t>
  </si>
  <si>
    <t xml:space="preserve">Budynki </t>
  </si>
  <si>
    <t>Środki transportu</t>
  </si>
  <si>
    <t>/wartość netto/</t>
  </si>
  <si>
    <t>Miejski Ośrodek Pomocy Społecznej</t>
  </si>
  <si>
    <t>Miejski Osrodek Sportu</t>
  </si>
  <si>
    <t>Warsztaty Terapii Zajęciowej</t>
  </si>
  <si>
    <t>Miejski Zaklad Usług Komunalnych</t>
  </si>
  <si>
    <t>Planowane dochody na dzień 31.12.2006</t>
  </si>
  <si>
    <t>Dochody uzyskane na dzień 30.09.2006</t>
  </si>
  <si>
    <t>% wykonania planu</t>
  </si>
  <si>
    <t>Wpływy z tytułu:</t>
  </si>
  <si>
    <t>RAZEM</t>
  </si>
  <si>
    <t xml:space="preserve">    lokali mieszkalnych</t>
  </si>
  <si>
    <t xml:space="preserve">    lokali użytkowych</t>
  </si>
  <si>
    <t>III. Dochody uzyskane z tytułu wykonywania praw własności i innych praw</t>
  </si>
  <si>
    <t>wieczystego użytkowania gruntu</t>
  </si>
  <si>
    <t>przekształcenia prawa użytkowania                        wieczystego w prawo własności</t>
  </si>
  <si>
    <t>czynszu najmu i z dzierżawy rolnej</t>
  </si>
  <si>
    <r>
      <t xml:space="preserve">sprzedaży składników majątkowych,             </t>
    </r>
    <r>
      <rPr>
        <sz val="10"/>
        <rFont val="Arial CE"/>
        <family val="0"/>
      </rPr>
      <t xml:space="preserve"> w tym m.in</t>
    </r>
    <r>
      <rPr>
        <b/>
        <i/>
        <sz val="10"/>
        <rFont val="Arial CE"/>
        <family val="0"/>
      </rPr>
      <t>.</t>
    </r>
  </si>
  <si>
    <t>Powierzchnia gruntów stanowiacych własność gminy</t>
  </si>
  <si>
    <t>Przedsiebiorstwo Usług Miejskich Sp.z o.o. w Gubinie</t>
  </si>
  <si>
    <t>Towarzystwo Budownictwa Społecznego w Zielonej Górze</t>
  </si>
  <si>
    <t>Kostrzyńsko-Słubicka Specjalna Strefa Ekonomiczna S.A. w Słubicach</t>
  </si>
  <si>
    <t>Centrum Innowacji Technologii i Rozwoju Sp. z o.o. w Zielonej Górze</t>
  </si>
  <si>
    <t>Przedsiębiorstwo Oczyszczania Ścieków Sp.z o.o. w Gubinie</t>
  </si>
  <si>
    <t>% udziałów</t>
  </si>
  <si>
    <t>Udziały gminy w spółkach prawa handlowego</t>
  </si>
  <si>
    <t xml:space="preserve">     majątkowych oraz z wykonywania posiadania na dzień 30.09.2006 r.</t>
  </si>
  <si>
    <t>Boisko</t>
  </si>
  <si>
    <t xml:space="preserve">    gruntów niezabudowanych i zabudowanych</t>
  </si>
  <si>
    <t xml:space="preserve">    gruntów na powiększenie działek </t>
  </si>
  <si>
    <t xml:space="preserve">    siedliskowych</t>
  </si>
  <si>
    <t xml:space="preserve">    sprzedaż prawa uzytkowania wieczystego</t>
  </si>
  <si>
    <t>Stadion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</si>
</sst>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4" fontId="0" fillId="0" borderId="4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center" wrapText="1"/>
    </xf>
    <xf numFmtId="4" fontId="2" fillId="0" borderId="13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1" fillId="0" borderId="11" xfId="0" applyFont="1" applyBorder="1" applyAlignment="1">
      <alignment wrapText="1"/>
    </xf>
    <xf numFmtId="4" fontId="1" fillId="0" borderId="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4" fontId="2" fillId="0" borderId="3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7"/>
  <sheetViews>
    <sheetView tabSelected="1" workbookViewId="0" topLeftCell="A18">
      <selection activeCell="B32" sqref="B32"/>
    </sheetView>
  </sheetViews>
  <sheetFormatPr defaultColWidth="9.00390625" defaultRowHeight="12.75"/>
  <cols>
    <col min="1" max="1" width="4.125" style="4" customWidth="1"/>
    <col min="2" max="2" width="33.375" style="0" customWidth="1"/>
    <col min="3" max="3" width="10.75390625" style="4" customWidth="1"/>
    <col min="4" max="4" width="13.875" style="0" customWidth="1"/>
    <col min="5" max="5" width="13.00390625" style="0" customWidth="1"/>
    <col min="6" max="6" width="12.00390625" style="0" customWidth="1"/>
  </cols>
  <sheetData>
    <row r="2" spans="1:7" s="85" customFormat="1" ht="24" customHeight="1">
      <c r="A2" s="83" t="s">
        <v>0</v>
      </c>
      <c r="B2" s="83" t="s">
        <v>46</v>
      </c>
      <c r="C2" s="83" t="s">
        <v>45</v>
      </c>
      <c r="D2" s="83" t="s">
        <v>47</v>
      </c>
      <c r="E2" s="83" t="s">
        <v>48</v>
      </c>
      <c r="F2" s="83" t="s">
        <v>49</v>
      </c>
      <c r="G2" s="84"/>
    </row>
    <row r="3" spans="1:7" s="91" customFormat="1" ht="15.75" customHeight="1">
      <c r="A3" s="86" t="s">
        <v>1</v>
      </c>
      <c r="B3" s="87" t="s">
        <v>7</v>
      </c>
      <c r="C3" s="86" t="s">
        <v>50</v>
      </c>
      <c r="D3" s="88">
        <v>17640</v>
      </c>
      <c r="E3" s="88">
        <v>17240</v>
      </c>
      <c r="F3" s="89">
        <f>E3-D3</f>
        <v>-400</v>
      </c>
      <c r="G3" s="90"/>
    </row>
    <row r="4" spans="1:7" s="91" customFormat="1" ht="15.75" customHeight="1">
      <c r="A4" s="86" t="s">
        <v>2</v>
      </c>
      <c r="B4" s="87" t="s">
        <v>8</v>
      </c>
      <c r="C4" s="86" t="s">
        <v>51</v>
      </c>
      <c r="D4" s="88">
        <v>2068</v>
      </c>
      <c r="E4" s="88">
        <v>2068</v>
      </c>
      <c r="F4" s="89">
        <f aca="true" t="shared" si="0" ref="F4:F44">E4-D4</f>
        <v>0</v>
      </c>
      <c r="G4" s="90"/>
    </row>
    <row r="5" spans="1:7" s="91" customFormat="1" ht="15.75" customHeight="1">
      <c r="A5" s="86" t="s">
        <v>3</v>
      </c>
      <c r="B5" s="87" t="s">
        <v>9</v>
      </c>
      <c r="C5" s="86" t="s">
        <v>50</v>
      </c>
      <c r="D5" s="88">
        <v>178</v>
      </c>
      <c r="E5" s="88">
        <v>164</v>
      </c>
      <c r="F5" s="89">
        <f t="shared" si="0"/>
        <v>-14</v>
      </c>
      <c r="G5" s="90"/>
    </row>
    <row r="6" spans="1:7" s="91" customFormat="1" ht="15" customHeight="1">
      <c r="A6" s="86" t="s">
        <v>4</v>
      </c>
      <c r="B6" s="87" t="s">
        <v>6</v>
      </c>
      <c r="C6" s="86" t="s">
        <v>51</v>
      </c>
      <c r="D6" s="88">
        <v>1236</v>
      </c>
      <c r="E6" s="88">
        <v>1231</v>
      </c>
      <c r="F6" s="89">
        <f t="shared" si="0"/>
        <v>-5</v>
      </c>
      <c r="G6" s="90"/>
    </row>
    <row r="7" spans="1:7" s="91" customFormat="1" ht="25.5" customHeight="1">
      <c r="A7" s="86" t="s">
        <v>5</v>
      </c>
      <c r="B7" s="87" t="s">
        <v>137</v>
      </c>
      <c r="C7" s="86" t="s">
        <v>51</v>
      </c>
      <c r="D7" s="88">
        <v>710</v>
      </c>
      <c r="E7" s="88">
        <v>655</v>
      </c>
      <c r="F7" s="89">
        <f t="shared" si="0"/>
        <v>-55</v>
      </c>
      <c r="G7" s="90"/>
    </row>
    <row r="8" spans="1:7" s="91" customFormat="1" ht="26.25" customHeight="1">
      <c r="A8" s="100" t="s">
        <v>14</v>
      </c>
      <c r="B8" s="87" t="s">
        <v>10</v>
      </c>
      <c r="C8" s="86" t="s">
        <v>51</v>
      </c>
      <c r="D8" s="89">
        <f>SUM(D9:D10)</f>
        <v>305.26</v>
      </c>
      <c r="E8" s="89">
        <f>SUM(E9:E10)</f>
        <v>272.95</v>
      </c>
      <c r="F8" s="89">
        <f t="shared" si="0"/>
        <v>-32.31</v>
      </c>
      <c r="G8" s="90"/>
    </row>
    <row r="9" spans="1:7" s="91" customFormat="1" ht="15.75" customHeight="1">
      <c r="A9" s="101"/>
      <c r="B9" s="87" t="s">
        <v>11</v>
      </c>
      <c r="C9" s="86" t="s">
        <v>51</v>
      </c>
      <c r="D9" s="89">
        <v>279.52</v>
      </c>
      <c r="E9" s="89">
        <v>247.01</v>
      </c>
      <c r="F9" s="89">
        <f t="shared" si="0"/>
        <v>-32.50999999999999</v>
      </c>
      <c r="G9" s="90"/>
    </row>
    <row r="10" spans="1:7" s="91" customFormat="1" ht="15.75" customHeight="1">
      <c r="A10" s="102"/>
      <c r="B10" s="87" t="s">
        <v>12</v>
      </c>
      <c r="C10" s="86" t="s">
        <v>51</v>
      </c>
      <c r="D10" s="89">
        <v>25.74</v>
      </c>
      <c r="E10" s="89">
        <v>25.94</v>
      </c>
      <c r="F10" s="89">
        <f t="shared" si="0"/>
        <v>0.20000000000000284</v>
      </c>
      <c r="G10" s="90"/>
    </row>
    <row r="11" spans="1:7" s="91" customFormat="1" ht="15.75" customHeight="1">
      <c r="A11" s="86" t="s">
        <v>15</v>
      </c>
      <c r="B11" s="87" t="s">
        <v>13</v>
      </c>
      <c r="C11" s="86" t="s">
        <v>50</v>
      </c>
      <c r="D11" s="89">
        <v>1162</v>
      </c>
      <c r="E11" s="89">
        <v>1110</v>
      </c>
      <c r="F11" s="89">
        <f t="shared" si="0"/>
        <v>-52</v>
      </c>
      <c r="G11" s="90"/>
    </row>
    <row r="12" spans="1:7" s="91" customFormat="1" ht="15.75" customHeight="1">
      <c r="A12" s="100" t="s">
        <v>16</v>
      </c>
      <c r="B12" s="87" t="s">
        <v>20</v>
      </c>
      <c r="C12" s="86" t="s">
        <v>50</v>
      </c>
      <c r="D12" s="89">
        <f>SUM(D13:D14)</f>
        <v>314</v>
      </c>
      <c r="E12" s="89">
        <f>SUM(E13:E14)</f>
        <v>306</v>
      </c>
      <c r="F12" s="89">
        <f t="shared" si="0"/>
        <v>-8</v>
      </c>
      <c r="G12" s="90"/>
    </row>
    <row r="13" spans="1:7" s="91" customFormat="1" ht="15.75" customHeight="1">
      <c r="A13" s="101"/>
      <c r="B13" s="87" t="s">
        <v>21</v>
      </c>
      <c r="C13" s="86" t="s">
        <v>50</v>
      </c>
      <c r="D13" s="88">
        <v>53</v>
      </c>
      <c r="E13" s="88">
        <v>51</v>
      </c>
      <c r="F13" s="89">
        <f t="shared" si="0"/>
        <v>-2</v>
      </c>
      <c r="G13" s="90"/>
    </row>
    <row r="14" spans="1:7" s="91" customFormat="1" ht="15.75" customHeight="1">
      <c r="A14" s="102"/>
      <c r="B14" s="87" t="s">
        <v>22</v>
      </c>
      <c r="C14" s="86" t="s">
        <v>50</v>
      </c>
      <c r="D14" s="88">
        <v>261</v>
      </c>
      <c r="E14" s="88">
        <v>255</v>
      </c>
      <c r="F14" s="89">
        <f t="shared" si="0"/>
        <v>-6</v>
      </c>
      <c r="G14" s="90"/>
    </row>
    <row r="15" spans="1:7" s="91" customFormat="1" ht="15.75" customHeight="1">
      <c r="A15" s="86" t="s">
        <v>17</v>
      </c>
      <c r="B15" s="87" t="s">
        <v>23</v>
      </c>
      <c r="C15" s="86" t="s">
        <v>50</v>
      </c>
      <c r="D15" s="88">
        <v>48</v>
      </c>
      <c r="E15" s="88">
        <v>50</v>
      </c>
      <c r="F15" s="89">
        <f t="shared" si="0"/>
        <v>2</v>
      </c>
      <c r="G15" s="90"/>
    </row>
    <row r="16" spans="1:7" s="91" customFormat="1" ht="15.75" customHeight="1">
      <c r="A16" s="100" t="s">
        <v>18</v>
      </c>
      <c r="B16" s="87" t="s">
        <v>24</v>
      </c>
      <c r="C16" s="86" t="s">
        <v>50</v>
      </c>
      <c r="D16" s="88">
        <v>15</v>
      </c>
      <c r="E16" s="88">
        <v>15</v>
      </c>
      <c r="F16" s="89">
        <f t="shared" si="0"/>
        <v>0</v>
      </c>
      <c r="G16" s="90"/>
    </row>
    <row r="17" spans="1:7" s="91" customFormat="1" ht="15.75" customHeight="1">
      <c r="A17" s="102"/>
      <c r="B17" s="87" t="s">
        <v>25</v>
      </c>
      <c r="C17" s="86" t="s">
        <v>50</v>
      </c>
      <c r="D17" s="88">
        <v>15</v>
      </c>
      <c r="E17" s="88">
        <v>15</v>
      </c>
      <c r="F17" s="89">
        <f t="shared" si="0"/>
        <v>0</v>
      </c>
      <c r="G17" s="90"/>
    </row>
    <row r="18" spans="1:7" s="91" customFormat="1" ht="15.75" customHeight="1">
      <c r="A18" s="86" t="s">
        <v>19</v>
      </c>
      <c r="B18" s="87" t="s">
        <v>26</v>
      </c>
      <c r="C18" s="86" t="s">
        <v>50</v>
      </c>
      <c r="D18" s="88">
        <v>1</v>
      </c>
      <c r="E18" s="88">
        <v>1</v>
      </c>
      <c r="F18" s="89">
        <f t="shared" si="0"/>
        <v>0</v>
      </c>
      <c r="G18" s="90"/>
    </row>
    <row r="19" spans="1:7" s="91" customFormat="1" ht="15.75" customHeight="1">
      <c r="A19" s="86" t="s">
        <v>27</v>
      </c>
      <c r="B19" s="87" t="s">
        <v>28</v>
      </c>
      <c r="C19" s="86" t="s">
        <v>50</v>
      </c>
      <c r="D19" s="88">
        <v>1</v>
      </c>
      <c r="E19" s="88">
        <v>1</v>
      </c>
      <c r="F19" s="89">
        <f t="shared" si="0"/>
        <v>0</v>
      </c>
      <c r="G19" s="90"/>
    </row>
    <row r="20" spans="1:7" s="91" customFormat="1" ht="15.75" customHeight="1">
      <c r="A20" s="86" t="s">
        <v>29</v>
      </c>
      <c r="B20" s="87" t="s">
        <v>30</v>
      </c>
      <c r="C20" s="86" t="s">
        <v>52</v>
      </c>
      <c r="D20" s="89">
        <v>76.8</v>
      </c>
      <c r="E20" s="89">
        <v>62.9</v>
      </c>
      <c r="F20" s="89">
        <f t="shared" si="0"/>
        <v>-13.899999999999999</v>
      </c>
      <c r="G20" s="90"/>
    </row>
    <row r="21" spans="1:7" s="91" customFormat="1" ht="15.75" customHeight="1">
      <c r="A21" s="86" t="s">
        <v>31</v>
      </c>
      <c r="B21" s="87" t="s">
        <v>32</v>
      </c>
      <c r="C21" s="86" t="s">
        <v>52</v>
      </c>
      <c r="D21" s="89">
        <v>7.5</v>
      </c>
      <c r="E21" s="89">
        <v>7</v>
      </c>
      <c r="F21" s="89">
        <f t="shared" si="0"/>
        <v>-0.5</v>
      </c>
      <c r="G21" s="90"/>
    </row>
    <row r="22" spans="1:7" s="91" customFormat="1" ht="15.75" customHeight="1">
      <c r="A22" s="86" t="s">
        <v>33</v>
      </c>
      <c r="B22" s="87" t="s">
        <v>34</v>
      </c>
      <c r="C22" s="86" t="s">
        <v>52</v>
      </c>
      <c r="D22" s="89">
        <v>124.5</v>
      </c>
      <c r="E22" s="89">
        <v>79.5</v>
      </c>
      <c r="F22" s="89">
        <f t="shared" si="0"/>
        <v>-45</v>
      </c>
      <c r="G22" s="90"/>
    </row>
    <row r="23" spans="1:7" s="91" customFormat="1" ht="15.75" customHeight="1">
      <c r="A23" s="86" t="s">
        <v>35</v>
      </c>
      <c r="B23" s="87" t="s">
        <v>37</v>
      </c>
      <c r="C23" s="86" t="s">
        <v>50</v>
      </c>
      <c r="D23" s="88">
        <v>2</v>
      </c>
      <c r="E23" s="88">
        <v>2</v>
      </c>
      <c r="F23" s="89">
        <f t="shared" si="0"/>
        <v>0</v>
      </c>
      <c r="G23" s="90"/>
    </row>
    <row r="24" spans="1:7" s="91" customFormat="1" ht="15.75" customHeight="1">
      <c r="A24" s="86" t="s">
        <v>36</v>
      </c>
      <c r="B24" s="87" t="s">
        <v>38</v>
      </c>
      <c r="C24" s="86" t="s">
        <v>50</v>
      </c>
      <c r="D24" s="88">
        <v>3</v>
      </c>
      <c r="E24" s="88">
        <v>3</v>
      </c>
      <c r="F24" s="89">
        <f t="shared" si="0"/>
        <v>0</v>
      </c>
      <c r="G24" s="90"/>
    </row>
    <row r="25" spans="1:7" s="91" customFormat="1" ht="15.75" customHeight="1">
      <c r="A25" s="86" t="s">
        <v>42</v>
      </c>
      <c r="B25" s="87" t="s">
        <v>39</v>
      </c>
      <c r="C25" s="86" t="s">
        <v>50</v>
      </c>
      <c r="D25" s="88">
        <v>3</v>
      </c>
      <c r="E25" s="88">
        <v>3</v>
      </c>
      <c r="F25" s="89">
        <f t="shared" si="0"/>
        <v>0</v>
      </c>
      <c r="G25" s="90"/>
    </row>
    <row r="26" spans="1:6" s="91" customFormat="1" ht="15.75" customHeight="1">
      <c r="A26" s="86" t="s">
        <v>43</v>
      </c>
      <c r="B26" s="87" t="s">
        <v>40</v>
      </c>
      <c r="C26" s="86" t="s">
        <v>50</v>
      </c>
      <c r="D26" s="88">
        <v>2</v>
      </c>
      <c r="E26" s="88">
        <v>2</v>
      </c>
      <c r="F26" s="89">
        <f t="shared" si="0"/>
        <v>0</v>
      </c>
    </row>
    <row r="27" spans="1:6" s="91" customFormat="1" ht="15.75" customHeight="1">
      <c r="A27" s="86" t="s">
        <v>44</v>
      </c>
      <c r="B27" s="87" t="s">
        <v>41</v>
      </c>
      <c r="C27" s="86" t="s">
        <v>50</v>
      </c>
      <c r="D27" s="88">
        <v>1</v>
      </c>
      <c r="E27" s="88">
        <v>1</v>
      </c>
      <c r="F27" s="89">
        <f t="shared" si="0"/>
        <v>0</v>
      </c>
    </row>
    <row r="28" spans="1:6" s="91" customFormat="1" ht="15.75" customHeight="1">
      <c r="A28" s="86">
        <v>21</v>
      </c>
      <c r="B28" s="92" t="s">
        <v>53</v>
      </c>
      <c r="C28" s="86" t="s">
        <v>50</v>
      </c>
      <c r="D28" s="93">
        <v>1</v>
      </c>
      <c r="E28" s="93">
        <v>1</v>
      </c>
      <c r="F28" s="89">
        <f t="shared" si="0"/>
        <v>0</v>
      </c>
    </row>
    <row r="29" spans="1:6" s="91" customFormat="1" ht="15.75" customHeight="1">
      <c r="A29" s="86" t="s">
        <v>54</v>
      </c>
      <c r="B29" s="92" t="s">
        <v>55</v>
      </c>
      <c r="C29" s="86" t="s">
        <v>50</v>
      </c>
      <c r="D29" s="93">
        <v>1</v>
      </c>
      <c r="E29" s="93">
        <v>1</v>
      </c>
      <c r="F29" s="89">
        <f t="shared" si="0"/>
        <v>0</v>
      </c>
    </row>
    <row r="30" spans="1:6" s="91" customFormat="1" ht="15.75" customHeight="1">
      <c r="A30" s="100" t="s">
        <v>56</v>
      </c>
      <c r="B30" s="92" t="s">
        <v>57</v>
      </c>
      <c r="C30" s="86" t="s">
        <v>50</v>
      </c>
      <c r="D30" s="93">
        <f>SUM(D31:D33)</f>
        <v>3</v>
      </c>
      <c r="E30" s="93">
        <f>SUM(E31:E33)</f>
        <v>3</v>
      </c>
      <c r="F30" s="89">
        <f t="shared" si="0"/>
        <v>0</v>
      </c>
    </row>
    <row r="31" spans="1:6" s="91" customFormat="1" ht="15.75" customHeight="1">
      <c r="A31" s="101"/>
      <c r="B31" s="92" t="s">
        <v>151</v>
      </c>
      <c r="C31" s="86" t="s">
        <v>50</v>
      </c>
      <c r="D31" s="93">
        <v>1</v>
      </c>
      <c r="E31" s="93">
        <v>1</v>
      </c>
      <c r="F31" s="89">
        <f t="shared" si="0"/>
        <v>0</v>
      </c>
    </row>
    <row r="32" spans="1:6" s="91" customFormat="1" ht="15.75" customHeight="1">
      <c r="A32" s="101"/>
      <c r="B32" s="92" t="s">
        <v>58</v>
      </c>
      <c r="C32" s="86" t="s">
        <v>50</v>
      </c>
      <c r="D32" s="93">
        <v>1</v>
      </c>
      <c r="E32" s="93">
        <v>1</v>
      </c>
      <c r="F32" s="89">
        <f t="shared" si="0"/>
        <v>0</v>
      </c>
    </row>
    <row r="33" spans="1:6" s="91" customFormat="1" ht="15.75" customHeight="1">
      <c r="A33" s="102"/>
      <c r="B33" s="92" t="s">
        <v>146</v>
      </c>
      <c r="C33" s="86" t="s">
        <v>50</v>
      </c>
      <c r="D33" s="93">
        <v>1</v>
      </c>
      <c r="E33" s="93">
        <v>1</v>
      </c>
      <c r="F33" s="89">
        <f t="shared" si="0"/>
        <v>0</v>
      </c>
    </row>
    <row r="34" spans="1:6" s="91" customFormat="1" ht="25.5" customHeight="1">
      <c r="A34" s="100" t="s">
        <v>59</v>
      </c>
      <c r="B34" s="87" t="s">
        <v>144</v>
      </c>
      <c r="C34" s="86" t="s">
        <v>50</v>
      </c>
      <c r="D34" s="93">
        <v>5</v>
      </c>
      <c r="E34" s="93">
        <v>5</v>
      </c>
      <c r="F34" s="89">
        <f t="shared" si="0"/>
        <v>0</v>
      </c>
    </row>
    <row r="35" spans="1:6" s="96" customFormat="1" ht="15.75" customHeight="1">
      <c r="A35" s="101"/>
      <c r="B35" s="103" t="s">
        <v>138</v>
      </c>
      <c r="C35" s="94" t="s">
        <v>96</v>
      </c>
      <c r="D35" s="95">
        <v>9015500</v>
      </c>
      <c r="E35" s="95">
        <v>9015500</v>
      </c>
      <c r="F35" s="95">
        <f t="shared" si="0"/>
        <v>0</v>
      </c>
    </row>
    <row r="36" spans="1:6" s="96" customFormat="1" ht="15" customHeight="1">
      <c r="A36" s="101"/>
      <c r="B36" s="104"/>
      <c r="C36" s="97" t="s">
        <v>143</v>
      </c>
      <c r="D36" s="95">
        <v>100</v>
      </c>
      <c r="E36" s="95">
        <v>100</v>
      </c>
      <c r="F36" s="95">
        <f t="shared" si="0"/>
        <v>0</v>
      </c>
    </row>
    <row r="37" spans="1:6" s="96" customFormat="1" ht="16.5" customHeight="1">
      <c r="A37" s="101"/>
      <c r="B37" s="103" t="s">
        <v>142</v>
      </c>
      <c r="C37" s="94" t="s">
        <v>96</v>
      </c>
      <c r="D37" s="95">
        <v>50000</v>
      </c>
      <c r="E37" s="95">
        <v>50000</v>
      </c>
      <c r="F37" s="95">
        <f t="shared" si="0"/>
        <v>0</v>
      </c>
    </row>
    <row r="38" spans="1:6" s="96" customFormat="1" ht="13.5" customHeight="1">
      <c r="A38" s="101"/>
      <c r="B38" s="104"/>
      <c r="C38" s="97" t="s">
        <v>143</v>
      </c>
      <c r="D38" s="95">
        <v>33.34</v>
      </c>
      <c r="E38" s="95">
        <v>33.34</v>
      </c>
      <c r="F38" s="95">
        <f t="shared" si="0"/>
        <v>0</v>
      </c>
    </row>
    <row r="39" spans="1:6" s="99" customFormat="1" ht="11.25">
      <c r="A39" s="101"/>
      <c r="B39" s="103" t="s">
        <v>139</v>
      </c>
      <c r="C39" s="97" t="s">
        <v>96</v>
      </c>
      <c r="D39" s="98">
        <v>1716500</v>
      </c>
      <c r="E39" s="98">
        <v>1716500</v>
      </c>
      <c r="F39" s="95">
        <f t="shared" si="0"/>
        <v>0</v>
      </c>
    </row>
    <row r="40" spans="1:6" s="99" customFormat="1" ht="11.25">
      <c r="A40" s="101"/>
      <c r="B40" s="104"/>
      <c r="C40" s="97" t="s">
        <v>143</v>
      </c>
      <c r="D40" s="98">
        <v>44.34</v>
      </c>
      <c r="E40" s="98">
        <v>44.34</v>
      </c>
      <c r="F40" s="95">
        <f t="shared" si="0"/>
        <v>0</v>
      </c>
    </row>
    <row r="41" spans="1:6" s="99" customFormat="1" ht="11.25">
      <c r="A41" s="101"/>
      <c r="B41" s="103" t="s">
        <v>140</v>
      </c>
      <c r="C41" s="97" t="s">
        <v>96</v>
      </c>
      <c r="D41" s="98">
        <v>912600</v>
      </c>
      <c r="E41" s="98">
        <v>912600</v>
      </c>
      <c r="F41" s="95">
        <f t="shared" si="0"/>
        <v>0</v>
      </c>
    </row>
    <row r="42" spans="1:6" s="99" customFormat="1" ht="11.25">
      <c r="A42" s="101"/>
      <c r="B42" s="104"/>
      <c r="C42" s="97" t="s">
        <v>143</v>
      </c>
      <c r="D42" s="98">
        <v>3.3</v>
      </c>
      <c r="E42" s="98">
        <v>3.3</v>
      </c>
      <c r="F42" s="95">
        <f t="shared" si="0"/>
        <v>0</v>
      </c>
    </row>
    <row r="43" spans="1:6" s="99" customFormat="1" ht="11.25">
      <c r="A43" s="101"/>
      <c r="B43" s="105" t="s">
        <v>141</v>
      </c>
      <c r="C43" s="97" t="s">
        <v>96</v>
      </c>
      <c r="D43" s="98">
        <v>1000</v>
      </c>
      <c r="E43" s="98">
        <v>1000</v>
      </c>
      <c r="F43" s="95">
        <f t="shared" si="0"/>
        <v>0</v>
      </c>
    </row>
    <row r="44" spans="1:6" s="99" customFormat="1" ht="11.25">
      <c r="A44" s="102"/>
      <c r="B44" s="106"/>
      <c r="C44" s="97" t="s">
        <v>143</v>
      </c>
      <c r="D44" s="98">
        <v>0.6</v>
      </c>
      <c r="E44" s="98">
        <v>0.6</v>
      </c>
      <c r="F44" s="95">
        <f t="shared" si="0"/>
        <v>0</v>
      </c>
    </row>
    <row r="46" spans="1:6" ht="12.75">
      <c r="A46" s="81"/>
      <c r="B46" s="82"/>
      <c r="C46" s="81"/>
      <c r="D46" s="82"/>
      <c r="E46" s="82"/>
      <c r="F46" s="82"/>
    </row>
    <row r="47" spans="1:6" ht="12.75">
      <c r="A47" s="81"/>
      <c r="B47" s="82"/>
      <c r="C47" s="81"/>
      <c r="D47" s="82"/>
      <c r="E47" s="82"/>
      <c r="F47" s="82"/>
    </row>
    <row r="48" spans="1:6" ht="12.75">
      <c r="A48" s="81"/>
      <c r="B48" s="82"/>
      <c r="C48" s="81"/>
      <c r="D48" s="82"/>
      <c r="E48" s="82"/>
      <c r="F48" s="82"/>
    </row>
    <row r="49" spans="1:6" ht="12.75">
      <c r="A49" s="81"/>
      <c r="B49" s="82"/>
      <c r="C49" s="81"/>
      <c r="D49" s="82"/>
      <c r="E49" s="82"/>
      <c r="F49" s="82"/>
    </row>
    <row r="50" spans="1:6" ht="12.75">
      <c r="A50" s="81"/>
      <c r="B50" s="82"/>
      <c r="C50" s="81"/>
      <c r="D50" s="82"/>
      <c r="E50" s="82"/>
      <c r="F50" s="82"/>
    </row>
    <row r="51" spans="1:6" ht="12.75">
      <c r="A51" s="81"/>
      <c r="B51" s="82"/>
      <c r="C51" s="81"/>
      <c r="D51" s="82"/>
      <c r="E51" s="82"/>
      <c r="F51" s="82"/>
    </row>
    <row r="52" spans="1:6" ht="12.75">
      <c r="A52" s="81"/>
      <c r="B52" s="82"/>
      <c r="C52" s="81"/>
      <c r="D52" s="82"/>
      <c r="E52" s="82"/>
      <c r="F52" s="82"/>
    </row>
    <row r="53" spans="1:6" ht="12.75">
      <c r="A53" s="81"/>
      <c r="B53" s="82"/>
      <c r="C53" s="81"/>
      <c r="D53" s="82"/>
      <c r="E53" s="82"/>
      <c r="F53" s="82"/>
    </row>
    <row r="54" spans="1:6" ht="12.75">
      <c r="A54" s="81"/>
      <c r="B54" s="82"/>
      <c r="C54" s="81"/>
      <c r="D54" s="82"/>
      <c r="E54" s="82"/>
      <c r="F54" s="82"/>
    </row>
    <row r="55" spans="1:6" ht="12.75">
      <c r="A55" s="81"/>
      <c r="B55" s="82"/>
      <c r="C55" s="81"/>
      <c r="D55" s="82"/>
      <c r="E55" s="82"/>
      <c r="F55" s="82"/>
    </row>
    <row r="56" spans="1:6" ht="12.75">
      <c r="A56" s="81"/>
      <c r="B56" s="82"/>
      <c r="C56" s="81"/>
      <c r="D56" s="82"/>
      <c r="E56" s="82"/>
      <c r="F56" s="82"/>
    </row>
    <row r="57" spans="1:6" ht="12.75">
      <c r="A57" s="81"/>
      <c r="B57" s="82"/>
      <c r="C57" s="81"/>
      <c r="D57" s="82"/>
      <c r="E57" s="82"/>
      <c r="F57" s="82"/>
    </row>
    <row r="58" spans="1:6" ht="12.75">
      <c r="A58" s="81"/>
      <c r="B58" s="82"/>
      <c r="C58" s="81"/>
      <c r="D58" s="82"/>
      <c r="E58" s="82"/>
      <c r="F58" s="82"/>
    </row>
    <row r="59" spans="1:6" ht="12.75">
      <c r="A59" s="81"/>
      <c r="B59" s="82"/>
      <c r="C59" s="81"/>
      <c r="D59" s="82"/>
      <c r="E59" s="82"/>
      <c r="F59" s="82"/>
    </row>
    <row r="60" spans="1:6" ht="12.75">
      <c r="A60" s="81"/>
      <c r="B60" s="82"/>
      <c r="C60" s="81"/>
      <c r="D60" s="82"/>
      <c r="E60" s="82"/>
      <c r="F60" s="82"/>
    </row>
    <row r="61" spans="1:6" ht="12.75">
      <c r="A61" s="81"/>
      <c r="B61" s="82"/>
      <c r="C61" s="81"/>
      <c r="D61" s="82"/>
      <c r="E61" s="82"/>
      <c r="F61" s="82"/>
    </row>
    <row r="62" spans="1:6" ht="12.75">
      <c r="A62" s="81"/>
      <c r="B62" s="82"/>
      <c r="C62" s="81"/>
      <c r="D62" s="82"/>
      <c r="E62" s="82"/>
      <c r="F62" s="82"/>
    </row>
    <row r="63" spans="1:6" ht="12.75">
      <c r="A63" s="81"/>
      <c r="B63" s="82"/>
      <c r="C63" s="81"/>
      <c r="D63" s="82"/>
      <c r="E63" s="82"/>
      <c r="F63" s="82"/>
    </row>
    <row r="64" spans="1:6" ht="12.75">
      <c r="A64" s="81"/>
      <c r="B64" s="82"/>
      <c r="C64" s="81"/>
      <c r="D64" s="82"/>
      <c r="E64" s="82"/>
      <c r="F64" s="82"/>
    </row>
    <row r="65" spans="1:6" ht="12.75">
      <c r="A65" s="81"/>
      <c r="B65" s="82"/>
      <c r="C65" s="81"/>
      <c r="D65" s="82"/>
      <c r="E65" s="82"/>
      <c r="F65" s="82"/>
    </row>
    <row r="66" spans="1:6" ht="12.75">
      <c r="A66" s="81"/>
      <c r="B66" s="82"/>
      <c r="C66" s="81"/>
      <c r="D66" s="82"/>
      <c r="E66" s="82"/>
      <c r="F66" s="82"/>
    </row>
    <row r="67" spans="1:6" ht="12.75">
      <c r="A67" s="81"/>
      <c r="B67" s="82"/>
      <c r="C67" s="81"/>
      <c r="D67" s="82"/>
      <c r="E67" s="82"/>
      <c r="F67" s="82"/>
    </row>
    <row r="68" spans="1:6" ht="12.75">
      <c r="A68" s="81"/>
      <c r="B68" s="82"/>
      <c r="C68" s="81"/>
      <c r="D68" s="82"/>
      <c r="E68" s="82"/>
      <c r="F68" s="82"/>
    </row>
    <row r="69" spans="1:6" ht="12.75">
      <c r="A69" s="81"/>
      <c r="B69" s="82"/>
      <c r="C69" s="81"/>
      <c r="D69" s="82"/>
      <c r="E69" s="82"/>
      <c r="F69" s="82"/>
    </row>
    <row r="70" spans="1:6" ht="12.75">
      <c r="A70" s="81"/>
      <c r="B70" s="82"/>
      <c r="C70" s="81"/>
      <c r="D70" s="82"/>
      <c r="E70" s="82"/>
      <c r="F70" s="82"/>
    </row>
    <row r="71" spans="1:6" ht="12.75">
      <c r="A71" s="81"/>
      <c r="B71" s="82"/>
      <c r="C71" s="81"/>
      <c r="D71" s="82"/>
      <c r="E71" s="82"/>
      <c r="F71" s="82"/>
    </row>
    <row r="72" spans="1:6" ht="12.75">
      <c r="A72" s="81"/>
      <c r="B72" s="82"/>
      <c r="C72" s="81"/>
      <c r="D72" s="82"/>
      <c r="E72" s="82"/>
      <c r="F72" s="82"/>
    </row>
    <row r="73" spans="1:6" ht="12.75">
      <c r="A73" s="81"/>
      <c r="B73" s="82"/>
      <c r="C73" s="81"/>
      <c r="D73" s="82"/>
      <c r="E73" s="82"/>
      <c r="F73" s="82"/>
    </row>
    <row r="74" spans="1:6" ht="12.75">
      <c r="A74" s="81"/>
      <c r="B74" s="82"/>
      <c r="C74" s="81"/>
      <c r="D74" s="82"/>
      <c r="E74" s="82"/>
      <c r="F74" s="82"/>
    </row>
    <row r="75" spans="1:6" ht="12.75">
      <c r="A75" s="81"/>
      <c r="B75" s="82"/>
      <c r="C75" s="81"/>
      <c r="D75" s="82"/>
      <c r="E75" s="82"/>
      <c r="F75" s="82"/>
    </row>
    <row r="76" spans="1:6" ht="12.75">
      <c r="A76" s="81"/>
      <c r="B76" s="82"/>
      <c r="C76" s="81"/>
      <c r="D76" s="82"/>
      <c r="E76" s="82"/>
      <c r="F76" s="82"/>
    </row>
    <row r="77" spans="1:6" ht="12.75">
      <c r="A77" s="81"/>
      <c r="B77" s="82"/>
      <c r="C77" s="81"/>
      <c r="D77" s="82"/>
      <c r="E77" s="82"/>
      <c r="F77" s="82"/>
    </row>
    <row r="78" spans="1:6" ht="12.75">
      <c r="A78" s="81"/>
      <c r="B78" s="82"/>
      <c r="C78" s="81"/>
      <c r="D78" s="82"/>
      <c r="E78" s="82"/>
      <c r="F78" s="82"/>
    </row>
    <row r="79" spans="1:6" ht="12.75">
      <c r="A79" s="81"/>
      <c r="B79" s="82"/>
      <c r="C79" s="81"/>
      <c r="D79" s="82"/>
      <c r="E79" s="82"/>
      <c r="F79" s="82"/>
    </row>
    <row r="80" spans="1:6" ht="12.75">
      <c r="A80" s="81"/>
      <c r="B80" s="82"/>
      <c r="C80" s="81"/>
      <c r="D80" s="82"/>
      <c r="E80" s="82"/>
      <c r="F80" s="82"/>
    </row>
    <row r="81" spans="1:6" ht="12.75">
      <c r="A81" s="81"/>
      <c r="B81" s="82"/>
      <c r="C81" s="81"/>
      <c r="D81" s="82"/>
      <c r="E81" s="82"/>
      <c r="F81" s="82"/>
    </row>
    <row r="82" spans="1:6" ht="12.75">
      <c r="A82" s="81"/>
      <c r="B82" s="82"/>
      <c r="C82" s="81"/>
      <c r="D82" s="82"/>
      <c r="E82" s="82"/>
      <c r="F82" s="82"/>
    </row>
    <row r="83" spans="1:6" ht="12.75">
      <c r="A83" s="81"/>
      <c r="B83" s="82"/>
      <c r="C83" s="81"/>
      <c r="D83" s="82"/>
      <c r="E83" s="82"/>
      <c r="F83" s="82"/>
    </row>
    <row r="84" spans="1:6" ht="12.75">
      <c r="A84" s="81"/>
      <c r="B84" s="82"/>
      <c r="C84" s="81"/>
      <c r="D84" s="82"/>
      <c r="E84" s="82"/>
      <c r="F84" s="82"/>
    </row>
    <row r="85" spans="1:6" ht="12.75">
      <c r="A85" s="81"/>
      <c r="B85" s="82"/>
      <c r="C85" s="81"/>
      <c r="D85" s="82"/>
      <c r="E85" s="82"/>
      <c r="F85" s="82"/>
    </row>
    <row r="86" spans="1:6" ht="12.75">
      <c r="A86" s="81"/>
      <c r="B86" s="82"/>
      <c r="C86" s="81"/>
      <c r="D86" s="82"/>
      <c r="E86" s="82"/>
      <c r="F86" s="82"/>
    </row>
    <row r="87" spans="1:6" ht="12.75">
      <c r="A87" s="81"/>
      <c r="B87" s="82"/>
      <c r="C87" s="81"/>
      <c r="D87" s="82"/>
      <c r="E87" s="82"/>
      <c r="F87" s="82"/>
    </row>
    <row r="88" spans="1:6" ht="12.75">
      <c r="A88" s="81"/>
      <c r="B88" s="82"/>
      <c r="C88" s="81"/>
      <c r="D88" s="82"/>
      <c r="E88" s="82"/>
      <c r="F88" s="82"/>
    </row>
    <row r="89" spans="1:6" ht="12.75">
      <c r="A89" s="81"/>
      <c r="B89" s="82"/>
      <c r="C89" s="81"/>
      <c r="D89" s="82"/>
      <c r="E89" s="82"/>
      <c r="F89" s="82"/>
    </row>
    <row r="90" spans="1:6" ht="12.75">
      <c r="A90" s="81"/>
      <c r="B90" s="82"/>
      <c r="C90" s="81"/>
      <c r="D90" s="82"/>
      <c r="E90" s="82"/>
      <c r="F90" s="82"/>
    </row>
    <row r="91" spans="1:6" ht="12.75">
      <c r="A91" s="81"/>
      <c r="B91" s="82"/>
      <c r="C91" s="81"/>
      <c r="D91" s="82"/>
      <c r="E91" s="82"/>
      <c r="F91" s="82"/>
    </row>
    <row r="92" spans="1:6" ht="12.75">
      <c r="A92" s="81"/>
      <c r="B92" s="82"/>
      <c r="C92" s="81"/>
      <c r="D92" s="82"/>
      <c r="E92" s="82"/>
      <c r="F92" s="82"/>
    </row>
    <row r="93" spans="1:6" ht="12.75">
      <c r="A93" s="81"/>
      <c r="B93" s="82"/>
      <c r="C93" s="81"/>
      <c r="D93" s="82"/>
      <c r="E93" s="82"/>
      <c r="F93" s="82"/>
    </row>
    <row r="94" spans="1:6" ht="12.75">
      <c r="A94" s="81"/>
      <c r="B94" s="82"/>
      <c r="C94" s="81"/>
      <c r="D94" s="82"/>
      <c r="E94" s="82"/>
      <c r="F94" s="82"/>
    </row>
    <row r="95" spans="1:6" ht="12.75">
      <c r="A95" s="81"/>
      <c r="B95" s="82"/>
      <c r="C95" s="81"/>
      <c r="D95" s="82"/>
      <c r="E95" s="82"/>
      <c r="F95" s="82"/>
    </row>
    <row r="96" spans="1:6" ht="12.75">
      <c r="A96" s="81"/>
      <c r="B96" s="82"/>
      <c r="C96" s="81"/>
      <c r="D96" s="82"/>
      <c r="E96" s="82"/>
      <c r="F96" s="82"/>
    </row>
    <row r="97" spans="1:6" ht="12.75">
      <c r="A97" s="81"/>
      <c r="B97" s="82"/>
      <c r="C97" s="81"/>
      <c r="D97" s="82"/>
      <c r="E97" s="82"/>
      <c r="F97" s="82"/>
    </row>
    <row r="98" spans="1:6" ht="12.75">
      <c r="A98" s="81"/>
      <c r="B98" s="82"/>
      <c r="C98" s="81"/>
      <c r="D98" s="82"/>
      <c r="E98" s="82"/>
      <c r="F98" s="82"/>
    </row>
    <row r="99" spans="1:6" ht="12.75">
      <c r="A99" s="81"/>
      <c r="B99" s="82"/>
      <c r="C99" s="81"/>
      <c r="D99" s="82"/>
      <c r="E99" s="82"/>
      <c r="F99" s="82"/>
    </row>
    <row r="100" spans="1:6" ht="12.75">
      <c r="A100" s="81"/>
      <c r="B100" s="82"/>
      <c r="C100" s="81"/>
      <c r="D100" s="82"/>
      <c r="E100" s="82"/>
      <c r="F100" s="82"/>
    </row>
    <row r="101" spans="1:6" ht="12.75">
      <c r="A101" s="81"/>
      <c r="B101" s="82"/>
      <c r="C101" s="81"/>
      <c r="D101" s="82"/>
      <c r="E101" s="82"/>
      <c r="F101" s="82"/>
    </row>
    <row r="102" spans="1:6" ht="12.75">
      <c r="A102" s="81"/>
      <c r="B102" s="82"/>
      <c r="C102" s="81"/>
      <c r="D102" s="82"/>
      <c r="E102" s="82"/>
      <c r="F102" s="82"/>
    </row>
    <row r="103" spans="1:6" ht="12.75">
      <c r="A103" s="81"/>
      <c r="B103" s="82"/>
      <c r="C103" s="81"/>
      <c r="D103" s="82"/>
      <c r="E103" s="82"/>
      <c r="F103" s="82"/>
    </row>
    <row r="104" spans="1:6" ht="12.75">
      <c r="A104" s="81"/>
      <c r="B104" s="82"/>
      <c r="C104" s="81"/>
      <c r="D104" s="82"/>
      <c r="E104" s="82"/>
      <c r="F104" s="82"/>
    </row>
    <row r="105" spans="1:6" ht="12.75">
      <c r="A105" s="81"/>
      <c r="B105" s="82"/>
      <c r="C105" s="81"/>
      <c r="D105" s="82"/>
      <c r="E105" s="82"/>
      <c r="F105" s="82"/>
    </row>
    <row r="106" spans="1:6" ht="12.75">
      <c r="A106" s="81"/>
      <c r="B106" s="82"/>
      <c r="C106" s="81"/>
      <c r="D106" s="82"/>
      <c r="E106" s="82"/>
      <c r="F106" s="82"/>
    </row>
    <row r="107" spans="1:6" ht="12.75">
      <c r="A107" s="81"/>
      <c r="B107" s="82"/>
      <c r="C107" s="81"/>
      <c r="D107" s="82"/>
      <c r="E107" s="82"/>
      <c r="F107" s="82"/>
    </row>
    <row r="108" spans="1:6" ht="12.75">
      <c r="A108" s="81"/>
      <c r="B108" s="82"/>
      <c r="C108" s="81"/>
      <c r="D108" s="82"/>
      <c r="E108" s="82"/>
      <c r="F108" s="82"/>
    </row>
    <row r="109" spans="1:6" ht="12.75">
      <c r="A109" s="81"/>
      <c r="B109" s="82"/>
      <c r="C109" s="81"/>
      <c r="D109" s="82"/>
      <c r="E109" s="82"/>
      <c r="F109" s="82"/>
    </row>
    <row r="110" spans="1:6" ht="12.75">
      <c r="A110" s="81"/>
      <c r="B110" s="82"/>
      <c r="C110" s="81"/>
      <c r="D110" s="82"/>
      <c r="E110" s="82"/>
      <c r="F110" s="82"/>
    </row>
    <row r="111" spans="1:6" ht="12.75">
      <c r="A111" s="81"/>
      <c r="B111" s="82"/>
      <c r="C111" s="81"/>
      <c r="D111" s="82"/>
      <c r="E111" s="82"/>
      <c r="F111" s="82"/>
    </row>
    <row r="112" spans="1:6" ht="12.75">
      <c r="A112" s="81"/>
      <c r="B112" s="82"/>
      <c r="C112" s="81"/>
      <c r="D112" s="82"/>
      <c r="E112" s="82"/>
      <c r="F112" s="82"/>
    </row>
    <row r="113" spans="1:6" ht="12.75">
      <c r="A113" s="81"/>
      <c r="B113" s="82"/>
      <c r="C113" s="81"/>
      <c r="D113" s="82"/>
      <c r="E113" s="82"/>
      <c r="F113" s="82"/>
    </row>
    <row r="114" spans="1:6" ht="12.75">
      <c r="A114" s="81"/>
      <c r="B114" s="82"/>
      <c r="C114" s="81"/>
      <c r="D114" s="82"/>
      <c r="E114" s="82"/>
      <c r="F114" s="82"/>
    </row>
    <row r="115" spans="1:6" ht="12.75">
      <c r="A115" s="81"/>
      <c r="B115" s="82"/>
      <c r="C115" s="81"/>
      <c r="D115" s="82"/>
      <c r="E115" s="82"/>
      <c r="F115" s="82"/>
    </row>
    <row r="116" spans="1:6" ht="12.75">
      <c r="A116" s="81"/>
      <c r="B116" s="82"/>
      <c r="C116" s="81"/>
      <c r="D116" s="82"/>
      <c r="E116" s="82"/>
      <c r="F116" s="82"/>
    </row>
    <row r="117" spans="1:6" ht="12.75">
      <c r="A117" s="81"/>
      <c r="B117" s="82"/>
      <c r="C117" s="81"/>
      <c r="D117" s="82"/>
      <c r="E117" s="82"/>
      <c r="F117" s="82"/>
    </row>
    <row r="118" spans="1:6" ht="12.75">
      <c r="A118" s="81"/>
      <c r="B118" s="82"/>
      <c r="C118" s="81"/>
      <c r="D118" s="82"/>
      <c r="E118" s="82"/>
      <c r="F118" s="82"/>
    </row>
    <row r="119" spans="1:6" ht="12.75">
      <c r="A119" s="81"/>
      <c r="B119" s="82"/>
      <c r="C119" s="81"/>
      <c r="D119" s="82"/>
      <c r="E119" s="82"/>
      <c r="F119" s="82"/>
    </row>
    <row r="120" spans="1:6" ht="12.75">
      <c r="A120" s="81"/>
      <c r="B120" s="82"/>
      <c r="C120" s="81"/>
      <c r="D120" s="82"/>
      <c r="E120" s="82"/>
      <c r="F120" s="82"/>
    </row>
    <row r="121" spans="1:6" ht="12.75">
      <c r="A121" s="81"/>
      <c r="B121" s="82"/>
      <c r="C121" s="81"/>
      <c r="D121" s="82"/>
      <c r="E121" s="82"/>
      <c r="F121" s="82"/>
    </row>
    <row r="122" spans="1:6" ht="12.75">
      <c r="A122" s="81"/>
      <c r="B122" s="82"/>
      <c r="C122" s="81"/>
      <c r="D122" s="82"/>
      <c r="E122" s="82"/>
      <c r="F122" s="82"/>
    </row>
    <row r="123" spans="1:6" ht="12.75">
      <c r="A123" s="81"/>
      <c r="B123" s="82"/>
      <c r="C123" s="81"/>
      <c r="D123" s="82"/>
      <c r="E123" s="82"/>
      <c r="F123" s="82"/>
    </row>
    <row r="124" spans="1:6" ht="12.75">
      <c r="A124" s="81"/>
      <c r="B124" s="82"/>
      <c r="C124" s="81"/>
      <c r="D124" s="82"/>
      <c r="E124" s="82"/>
      <c r="F124" s="82"/>
    </row>
    <row r="125" spans="1:6" ht="12.75">
      <c r="A125" s="81"/>
      <c r="B125" s="82"/>
      <c r="C125" s="81"/>
      <c r="D125" s="82"/>
      <c r="E125" s="82"/>
      <c r="F125" s="82"/>
    </row>
    <row r="126" spans="1:6" ht="12.75">
      <c r="A126" s="81"/>
      <c r="B126" s="82"/>
      <c r="C126" s="81"/>
      <c r="D126" s="82"/>
      <c r="E126" s="82"/>
      <c r="F126" s="82"/>
    </row>
    <row r="127" spans="1:6" ht="12.75">
      <c r="A127" s="81"/>
      <c r="B127" s="82"/>
      <c r="C127" s="81"/>
      <c r="D127" s="82"/>
      <c r="E127" s="82"/>
      <c r="F127" s="82"/>
    </row>
  </sheetData>
  <mergeCells count="10">
    <mergeCell ref="B43:B44"/>
    <mergeCell ref="A30:A33"/>
    <mergeCell ref="A34:A44"/>
    <mergeCell ref="A16:A17"/>
    <mergeCell ref="B39:B40"/>
    <mergeCell ref="B41:B42"/>
    <mergeCell ref="A12:A14"/>
    <mergeCell ref="A8:A10"/>
    <mergeCell ref="B35:B36"/>
    <mergeCell ref="B37:B38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&amp;L&amp;"Arial,Pogrubiony"&amp;12I. Dane ogólne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31">
      <selection activeCell="D51" sqref="D51"/>
    </sheetView>
  </sheetViews>
  <sheetFormatPr defaultColWidth="9.00390625" defaultRowHeight="12.75"/>
  <cols>
    <col min="1" max="1" width="6.25390625" style="0" customWidth="1"/>
    <col min="2" max="2" width="25.25390625" style="0" customWidth="1"/>
    <col min="3" max="3" width="14.75390625" style="0" customWidth="1"/>
    <col min="4" max="4" width="15.25390625" style="0" customWidth="1"/>
    <col min="5" max="5" width="17.25390625" style="0" customWidth="1"/>
  </cols>
  <sheetData>
    <row r="1" ht="13.5" thickBot="1">
      <c r="B1" t="s">
        <v>65</v>
      </c>
    </row>
    <row r="2" spans="1:5" ht="12.75">
      <c r="A2" s="110" t="s">
        <v>66</v>
      </c>
      <c r="B2" s="115" t="s">
        <v>64</v>
      </c>
      <c r="C2" s="113" t="s">
        <v>60</v>
      </c>
      <c r="D2" s="113"/>
      <c r="E2" s="107" t="s">
        <v>93</v>
      </c>
    </row>
    <row r="3" spans="1:5" ht="12.75">
      <c r="A3" s="111"/>
      <c r="B3" s="116"/>
      <c r="C3" s="114" t="s">
        <v>61</v>
      </c>
      <c r="D3" s="114"/>
      <c r="E3" s="108"/>
    </row>
    <row r="4" spans="1:5" ht="26.25" thickBot="1">
      <c r="A4" s="112"/>
      <c r="B4" s="117"/>
      <c r="C4" s="49" t="s">
        <v>62</v>
      </c>
      <c r="D4" s="49" t="s">
        <v>63</v>
      </c>
      <c r="E4" s="109"/>
    </row>
    <row r="5" spans="1:5" s="5" customFormat="1" ht="12.75">
      <c r="A5" s="30" t="s">
        <v>1</v>
      </c>
      <c r="B5" s="31" t="s">
        <v>67</v>
      </c>
      <c r="C5" s="32">
        <v>53156204.7</v>
      </c>
      <c r="D5" s="32">
        <v>52699728.7</v>
      </c>
      <c r="E5" s="33">
        <f>D5-C5</f>
        <v>-456476</v>
      </c>
    </row>
    <row r="6" spans="1:5" ht="13.5" thickBot="1">
      <c r="A6" s="47"/>
      <c r="B6" s="48"/>
      <c r="C6" s="36">
        <v>53156204.7</v>
      </c>
      <c r="D6" s="36">
        <v>52699728.7</v>
      </c>
      <c r="E6" s="37">
        <f aca="true" t="shared" si="0" ref="E6:E54">D6-C6</f>
        <v>-456476</v>
      </c>
    </row>
    <row r="7" spans="1:5" s="5" customFormat="1" ht="12.75">
      <c r="A7" s="30" t="s">
        <v>2</v>
      </c>
      <c r="B7" s="31" t="s">
        <v>68</v>
      </c>
      <c r="C7" s="32">
        <f>SUM(C9+C11+C13+C15+C17+C19+C21+C23+C25+C27+C29+C31+C33+C35)</f>
        <v>28529687.040000003</v>
      </c>
      <c r="D7" s="32">
        <f>SUM(D9+D11+D13+D15+D17+D19+D21+D23+D25+D27+D29+D31+D33+D35)</f>
        <v>36702428.6</v>
      </c>
      <c r="E7" s="33">
        <f t="shared" si="0"/>
        <v>8172741.559999999</v>
      </c>
    </row>
    <row r="8" spans="1:5" ht="12.75">
      <c r="A8" s="40"/>
      <c r="B8" s="7"/>
      <c r="C8" s="8">
        <f>SUM(C10+C12+C14+C16+C18+C20+C22+C24+C26+C28+C30+C32+C34+C36)</f>
        <v>22624653.35</v>
      </c>
      <c r="D8" s="8">
        <f>SUM(D10+D12+D14+D16+D18+D20+D22+D24+D26+D28+D30+D32+D34+D36)</f>
        <v>29335995.869999997</v>
      </c>
      <c r="E8" s="50">
        <f t="shared" si="0"/>
        <v>6711342.519999996</v>
      </c>
    </row>
    <row r="9" spans="1:5" ht="12.75">
      <c r="A9" s="40"/>
      <c r="B9" s="19" t="s">
        <v>69</v>
      </c>
      <c r="C9" s="21">
        <v>66733.05</v>
      </c>
      <c r="D9" s="21">
        <v>66733.05</v>
      </c>
      <c r="E9" s="54">
        <f t="shared" si="0"/>
        <v>0</v>
      </c>
    </row>
    <row r="10" spans="1:5" s="13" customFormat="1" ht="12.75">
      <c r="A10" s="42"/>
      <c r="B10" s="17"/>
      <c r="C10" s="18">
        <v>36109.36</v>
      </c>
      <c r="D10" s="18">
        <v>33440.08</v>
      </c>
      <c r="E10" s="53">
        <f t="shared" si="0"/>
        <v>-2669.279999999999</v>
      </c>
    </row>
    <row r="11" spans="1:5" ht="12.75">
      <c r="A11" s="40"/>
      <c r="B11" s="19" t="s">
        <v>70</v>
      </c>
      <c r="C11" s="21">
        <v>17880.12</v>
      </c>
      <c r="D11" s="21">
        <v>17880.12</v>
      </c>
      <c r="E11" s="54">
        <f t="shared" si="0"/>
        <v>0</v>
      </c>
    </row>
    <row r="12" spans="1:5" s="13" customFormat="1" ht="12.75">
      <c r="A12" s="42"/>
      <c r="B12" s="17"/>
      <c r="C12" s="18">
        <v>9534.52</v>
      </c>
      <c r="D12" s="18">
        <v>8819.32</v>
      </c>
      <c r="E12" s="53">
        <f t="shared" si="0"/>
        <v>-715.2000000000007</v>
      </c>
    </row>
    <row r="13" spans="1:5" ht="12.75">
      <c r="A13" s="40"/>
      <c r="B13" s="19" t="s">
        <v>71</v>
      </c>
      <c r="C13" s="21">
        <v>259730.2</v>
      </c>
      <c r="D13" s="21">
        <v>259730.2</v>
      </c>
      <c r="E13" s="54">
        <f t="shared" si="0"/>
        <v>0</v>
      </c>
    </row>
    <row r="14" spans="1:5" s="13" customFormat="1" ht="12.75">
      <c r="A14" s="42"/>
      <c r="B14" s="17"/>
      <c r="C14" s="18">
        <v>203580.79</v>
      </c>
      <c r="D14" s="18">
        <v>194676.67</v>
      </c>
      <c r="E14" s="53">
        <f t="shared" si="0"/>
        <v>-8904.119999999995</v>
      </c>
    </row>
    <row r="15" spans="1:5" ht="12.75">
      <c r="A15" s="40"/>
      <c r="B15" s="19" t="s">
        <v>72</v>
      </c>
      <c r="C15" s="21">
        <v>52478.43</v>
      </c>
      <c r="D15" s="21">
        <v>78771.43</v>
      </c>
      <c r="E15" s="54">
        <f t="shared" si="0"/>
        <v>26292.999999999993</v>
      </c>
    </row>
    <row r="16" spans="1:5" s="13" customFormat="1" ht="12.75">
      <c r="A16" s="42"/>
      <c r="B16" s="17"/>
      <c r="C16" s="18">
        <v>37944.23</v>
      </c>
      <c r="D16" s="18">
        <v>62039.47</v>
      </c>
      <c r="E16" s="53">
        <f t="shared" si="0"/>
        <v>24095.239999999998</v>
      </c>
    </row>
    <row r="17" spans="1:5" ht="12.75">
      <c r="A17" s="40"/>
      <c r="B17" s="19" t="s">
        <v>73</v>
      </c>
      <c r="C17" s="21">
        <v>540908.97</v>
      </c>
      <c r="D17" s="21">
        <v>1822342.14</v>
      </c>
      <c r="E17" s="54">
        <f t="shared" si="0"/>
        <v>1281433.17</v>
      </c>
    </row>
    <row r="18" spans="1:5" s="13" customFormat="1" ht="12.75">
      <c r="A18" s="42"/>
      <c r="B18" s="17"/>
      <c r="C18" s="18">
        <v>449630.88</v>
      </c>
      <c r="D18" s="18">
        <v>1674293.04</v>
      </c>
      <c r="E18" s="53">
        <f t="shared" si="0"/>
        <v>1224662.1600000001</v>
      </c>
    </row>
    <row r="19" spans="1:5" ht="12.75">
      <c r="A19" s="40"/>
      <c r="B19" s="19" t="s">
        <v>74</v>
      </c>
      <c r="C19" s="21">
        <v>562243.82</v>
      </c>
      <c r="D19" s="21">
        <v>3702675.55</v>
      </c>
      <c r="E19" s="54">
        <f t="shared" si="0"/>
        <v>3140431.73</v>
      </c>
    </row>
    <row r="20" spans="1:5" s="13" customFormat="1" ht="12.75">
      <c r="A20" s="42"/>
      <c r="B20" s="17"/>
      <c r="C20" s="18">
        <v>462630.08</v>
      </c>
      <c r="D20" s="18">
        <v>3472958.8</v>
      </c>
      <c r="E20" s="53">
        <f t="shared" si="0"/>
        <v>3010328.7199999997</v>
      </c>
    </row>
    <row r="21" spans="1:5" ht="12.75">
      <c r="A21" s="40"/>
      <c r="B21" s="19" t="s">
        <v>75</v>
      </c>
      <c r="C21" s="21">
        <v>133470.35</v>
      </c>
      <c r="D21" s="21">
        <v>1486037.83</v>
      </c>
      <c r="E21" s="54">
        <f t="shared" si="0"/>
        <v>1352567.48</v>
      </c>
    </row>
    <row r="22" spans="1:5" s="13" customFormat="1" ht="12.75">
      <c r="A22" s="42"/>
      <c r="B22" s="17"/>
      <c r="C22" s="18">
        <v>102771.56</v>
      </c>
      <c r="D22" s="18">
        <v>1402232.57</v>
      </c>
      <c r="E22" s="53">
        <f t="shared" si="0"/>
        <v>1299461.01</v>
      </c>
    </row>
    <row r="23" spans="1:5" ht="12.75">
      <c r="A23" s="40"/>
      <c r="B23" s="19" t="s">
        <v>76</v>
      </c>
      <c r="C23" s="21">
        <v>1207959</v>
      </c>
      <c r="D23" s="21">
        <v>1987902.7</v>
      </c>
      <c r="E23" s="54">
        <f t="shared" si="0"/>
        <v>779943.7</v>
      </c>
    </row>
    <row r="24" spans="1:5" s="13" customFormat="1" ht="12.75">
      <c r="A24" s="42"/>
      <c r="B24" s="17"/>
      <c r="C24" s="18">
        <v>904285.17</v>
      </c>
      <c r="D24" s="18">
        <v>1605092.92</v>
      </c>
      <c r="E24" s="53">
        <f t="shared" si="0"/>
        <v>700807.7499999999</v>
      </c>
    </row>
    <row r="25" spans="1:5" ht="12.75">
      <c r="A25" s="40"/>
      <c r="B25" s="19" t="s">
        <v>77</v>
      </c>
      <c r="C25" s="21">
        <v>17995927.06</v>
      </c>
      <c r="D25" s="21">
        <v>19372667.63</v>
      </c>
      <c r="E25" s="54">
        <f t="shared" si="0"/>
        <v>1376740.5700000003</v>
      </c>
    </row>
    <row r="26" spans="1:5" s="13" customFormat="1" ht="12.75">
      <c r="A26" s="42"/>
      <c r="B26" s="17"/>
      <c r="C26" s="18">
        <v>13919344.42</v>
      </c>
      <c r="D26" s="18">
        <v>14525866.28</v>
      </c>
      <c r="E26" s="53">
        <f t="shared" si="0"/>
        <v>606521.8599999994</v>
      </c>
    </row>
    <row r="27" spans="1:5" ht="12.75">
      <c r="A27" s="40"/>
      <c r="B27" s="19" t="s">
        <v>78</v>
      </c>
      <c r="C27" s="21">
        <v>1546421.43</v>
      </c>
      <c r="D27" s="21">
        <v>1761753.34</v>
      </c>
      <c r="E27" s="54">
        <f t="shared" si="0"/>
        <v>215331.91000000015</v>
      </c>
    </row>
    <row r="28" spans="1:5" s="13" customFormat="1" ht="12.75">
      <c r="A28" s="42"/>
      <c r="B28" s="17"/>
      <c r="C28" s="18">
        <v>1389081.72</v>
      </c>
      <c r="D28" s="18">
        <v>1527950.14</v>
      </c>
      <c r="E28" s="53">
        <f t="shared" si="0"/>
        <v>138868.41999999993</v>
      </c>
    </row>
    <row r="29" spans="1:5" ht="12.75">
      <c r="A29" s="40"/>
      <c r="B29" s="19" t="s">
        <v>79</v>
      </c>
      <c r="C29" s="21">
        <v>80941</v>
      </c>
      <c r="D29" s="21">
        <v>80941</v>
      </c>
      <c r="E29" s="54">
        <f t="shared" si="0"/>
        <v>0</v>
      </c>
    </row>
    <row r="30" spans="1:5" s="13" customFormat="1" ht="12.75">
      <c r="A30" s="42"/>
      <c r="B30" s="17"/>
      <c r="C30" s="18">
        <v>62324.8</v>
      </c>
      <c r="D30" s="18">
        <v>59087.2</v>
      </c>
      <c r="E30" s="53">
        <f t="shared" si="0"/>
        <v>-3237.600000000006</v>
      </c>
    </row>
    <row r="31" spans="1:5" ht="12.75">
      <c r="A31" s="40"/>
      <c r="B31" s="19" t="s">
        <v>80</v>
      </c>
      <c r="C31" s="21">
        <v>4256904.82</v>
      </c>
      <c r="D31" s="21">
        <v>4256904.82</v>
      </c>
      <c r="E31" s="55">
        <f t="shared" si="0"/>
        <v>0</v>
      </c>
    </row>
    <row r="32" spans="1:5" s="13" customFormat="1" ht="12.75">
      <c r="A32" s="42"/>
      <c r="B32" s="17"/>
      <c r="C32" s="18">
        <v>3453940.82</v>
      </c>
      <c r="D32" s="18">
        <v>3262409.54</v>
      </c>
      <c r="E32" s="53">
        <f t="shared" si="0"/>
        <v>-191531.2799999998</v>
      </c>
    </row>
    <row r="33" spans="1:5" ht="12.75">
      <c r="A33" s="40"/>
      <c r="B33" s="19" t="s">
        <v>81</v>
      </c>
      <c r="C33" s="21">
        <v>124528.17</v>
      </c>
      <c r="D33" s="21">
        <v>124528.17</v>
      </c>
      <c r="E33" s="54">
        <f t="shared" si="0"/>
        <v>0</v>
      </c>
    </row>
    <row r="34" spans="1:5" s="13" customFormat="1" ht="12.75">
      <c r="A34" s="42"/>
      <c r="B34" s="17"/>
      <c r="C34" s="18">
        <v>42494.73</v>
      </c>
      <c r="D34" s="18">
        <v>31909.77</v>
      </c>
      <c r="E34" s="53">
        <f t="shared" si="0"/>
        <v>-10584.960000000003</v>
      </c>
    </row>
    <row r="35" spans="1:5" ht="12.75">
      <c r="A35" s="40"/>
      <c r="B35" s="9" t="s">
        <v>82</v>
      </c>
      <c r="C35" s="11">
        <v>1683560.62</v>
      </c>
      <c r="D35" s="11">
        <v>1683560.62</v>
      </c>
      <c r="E35" s="41">
        <f t="shared" si="0"/>
        <v>0</v>
      </c>
    </row>
    <row r="36" spans="1:5" s="13" customFormat="1" ht="13.5" thickBot="1">
      <c r="A36" s="43"/>
      <c r="B36" s="44"/>
      <c r="C36" s="45">
        <v>1550980.27</v>
      </c>
      <c r="D36" s="45">
        <v>1475220.07</v>
      </c>
      <c r="E36" s="46">
        <f t="shared" si="0"/>
        <v>-75760.19999999995</v>
      </c>
    </row>
    <row r="37" spans="1:5" s="5" customFormat="1" ht="12.75">
      <c r="A37" s="30" t="s">
        <v>3</v>
      </c>
      <c r="B37" s="31" t="s">
        <v>83</v>
      </c>
      <c r="C37" s="32">
        <f>C39+C41+C43+C45</f>
        <v>28477897.01</v>
      </c>
      <c r="D37" s="32">
        <f>D39+D41+D43+D45</f>
        <v>26377213.090000004</v>
      </c>
      <c r="E37" s="33">
        <f t="shared" si="0"/>
        <v>-2100683.919999998</v>
      </c>
    </row>
    <row r="38" spans="1:5" s="14" customFormat="1" ht="12.75">
      <c r="A38" s="38"/>
      <c r="B38" s="15"/>
      <c r="C38" s="10">
        <f>C40+C42+C44+C46</f>
        <v>9379807.850000001</v>
      </c>
      <c r="D38" s="10">
        <f>D40+D42+D44+D46</f>
        <v>8072354.300000001</v>
      </c>
      <c r="E38" s="39">
        <f t="shared" si="0"/>
        <v>-1307453.5500000007</v>
      </c>
    </row>
    <row r="39" spans="1:5" ht="12.75">
      <c r="A39" s="40"/>
      <c r="B39" s="56" t="s">
        <v>90</v>
      </c>
      <c r="C39" s="21">
        <v>21719172.85</v>
      </c>
      <c r="D39" s="21">
        <v>20623367.73</v>
      </c>
      <c r="E39" s="54">
        <f t="shared" si="0"/>
        <v>-1095805.120000001</v>
      </c>
    </row>
    <row r="40" spans="1:5" s="13" customFormat="1" ht="12.75">
      <c r="A40" s="42"/>
      <c r="B40" s="57"/>
      <c r="C40" s="18">
        <v>4144766.08</v>
      </c>
      <c r="D40" s="18">
        <v>3781270.17</v>
      </c>
      <c r="E40" s="53">
        <f t="shared" si="0"/>
        <v>-363495.91000000015</v>
      </c>
    </row>
    <row r="41" spans="1:5" ht="12.75">
      <c r="A41" s="40"/>
      <c r="B41" s="19" t="s">
        <v>84</v>
      </c>
      <c r="C41" s="21">
        <v>2755092.27</v>
      </c>
      <c r="D41" s="21">
        <v>1360284.78</v>
      </c>
      <c r="E41" s="54">
        <f t="shared" si="0"/>
        <v>-1394807.49</v>
      </c>
    </row>
    <row r="42" spans="1:5" s="13" customFormat="1" ht="12.75">
      <c r="A42" s="42"/>
      <c r="B42" s="17"/>
      <c r="C42" s="18">
        <v>2549414.12</v>
      </c>
      <c r="D42" s="18">
        <v>1271767.2</v>
      </c>
      <c r="E42" s="53">
        <f t="shared" si="0"/>
        <v>-1277646.9200000002</v>
      </c>
    </row>
    <row r="43" spans="1:5" ht="12.75">
      <c r="A43" s="40"/>
      <c r="B43" s="19" t="s">
        <v>21</v>
      </c>
      <c r="C43" s="21">
        <v>4652.3</v>
      </c>
      <c r="D43" s="21">
        <v>24152.3</v>
      </c>
      <c r="E43" s="54">
        <f t="shared" si="0"/>
        <v>19500</v>
      </c>
    </row>
    <row r="44" spans="1:5" s="13" customFormat="1" ht="12.75">
      <c r="A44" s="42"/>
      <c r="B44" s="17"/>
      <c r="C44" s="18">
        <v>3349.28</v>
      </c>
      <c r="D44" s="18">
        <v>22367.37</v>
      </c>
      <c r="E44" s="53">
        <f t="shared" si="0"/>
        <v>19018.09</v>
      </c>
    </row>
    <row r="45" spans="1:5" ht="12.75">
      <c r="A45" s="40"/>
      <c r="B45" s="19" t="s">
        <v>91</v>
      </c>
      <c r="C45" s="21">
        <f>C47+C49</f>
        <v>3998979.59</v>
      </c>
      <c r="D45" s="21">
        <f>D47+D49</f>
        <v>4369408.28</v>
      </c>
      <c r="E45" s="54">
        <f t="shared" si="0"/>
        <v>370428.6900000004</v>
      </c>
    </row>
    <row r="46" spans="1:5" s="13" customFormat="1" ht="12.75">
      <c r="A46" s="42"/>
      <c r="B46" s="17"/>
      <c r="C46" s="18">
        <f>C48+C50</f>
        <v>2682278.37</v>
      </c>
      <c r="D46" s="18">
        <f>D48+D50</f>
        <v>2996949.56</v>
      </c>
      <c r="E46" s="53">
        <f t="shared" si="0"/>
        <v>314671.18999999994</v>
      </c>
    </row>
    <row r="47" spans="1:5" ht="12.75">
      <c r="A47" s="40"/>
      <c r="B47" s="20" t="s">
        <v>85</v>
      </c>
      <c r="C47" s="21">
        <v>1237654.75</v>
      </c>
      <c r="D47" s="21">
        <v>4017857.77</v>
      </c>
      <c r="E47" s="54">
        <f t="shared" si="0"/>
        <v>2780203.02</v>
      </c>
    </row>
    <row r="48" spans="1:5" s="13" customFormat="1" ht="12.75">
      <c r="A48" s="42"/>
      <c r="B48" s="58"/>
      <c r="C48" s="18">
        <v>212089.58</v>
      </c>
      <c r="D48" s="18">
        <v>2729554.18</v>
      </c>
      <c r="E48" s="53">
        <f t="shared" si="0"/>
        <v>2517464.6</v>
      </c>
    </row>
    <row r="49" spans="1:5" ht="12.75">
      <c r="A49" s="40"/>
      <c r="B49" s="22" t="s">
        <v>86</v>
      </c>
      <c r="C49" s="11">
        <v>2761324.84</v>
      </c>
      <c r="D49" s="11">
        <v>351550.51</v>
      </c>
      <c r="E49" s="41">
        <f t="shared" si="0"/>
        <v>-2409774.33</v>
      </c>
    </row>
    <row r="50" spans="1:5" s="13" customFormat="1" ht="13.5" thickBot="1">
      <c r="A50" s="43"/>
      <c r="B50" s="44"/>
      <c r="C50" s="45">
        <v>2470188.79</v>
      </c>
      <c r="D50" s="45">
        <v>267395.38</v>
      </c>
      <c r="E50" s="46">
        <f t="shared" si="0"/>
        <v>-2202793.41</v>
      </c>
    </row>
    <row r="51" spans="1:5" s="5" customFormat="1" ht="12.75">
      <c r="A51" s="30" t="s">
        <v>87</v>
      </c>
      <c r="B51" s="31" t="s">
        <v>88</v>
      </c>
      <c r="C51" s="32">
        <v>777359.64</v>
      </c>
      <c r="D51" s="32">
        <v>828187.2</v>
      </c>
      <c r="E51" s="33">
        <f t="shared" si="0"/>
        <v>50827.55999999994</v>
      </c>
    </row>
    <row r="52" spans="1:5" s="14" customFormat="1" ht="13.5" thickBot="1">
      <c r="A52" s="34"/>
      <c r="B52" s="35"/>
      <c r="C52" s="36">
        <v>206885.06</v>
      </c>
      <c r="D52" s="36">
        <v>174854.79</v>
      </c>
      <c r="E52" s="37">
        <f t="shared" si="0"/>
        <v>-32030.26999999999</v>
      </c>
    </row>
    <row r="53" spans="1:5" s="5" customFormat="1" ht="12.75">
      <c r="A53" s="30" t="s">
        <v>5</v>
      </c>
      <c r="B53" s="31" t="s">
        <v>89</v>
      </c>
      <c r="C53" s="32">
        <v>97600</v>
      </c>
      <c r="D53" s="32">
        <v>207699.25</v>
      </c>
      <c r="E53" s="33">
        <f t="shared" si="0"/>
        <v>110099.25</v>
      </c>
    </row>
    <row r="54" spans="1:5" s="14" customFormat="1" ht="13.5" thickBot="1">
      <c r="A54" s="34"/>
      <c r="B54" s="35"/>
      <c r="C54" s="36">
        <v>73199.95</v>
      </c>
      <c r="D54" s="36">
        <v>143594.27</v>
      </c>
      <c r="E54" s="37">
        <f t="shared" si="0"/>
        <v>70394.31999999999</v>
      </c>
    </row>
  </sheetData>
  <mergeCells count="5">
    <mergeCell ref="E2:E4"/>
    <mergeCell ref="A2:A4"/>
    <mergeCell ref="C2:D2"/>
    <mergeCell ref="C3:D3"/>
    <mergeCell ref="B2:B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&amp;L&amp;"Times New Roman,Pogrubiona"&amp;12II.  Wartość mienia gminnego (komunalnego)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89"/>
  <sheetViews>
    <sheetView workbookViewId="0" topLeftCell="A1">
      <selection activeCell="C4" sqref="C4"/>
    </sheetView>
  </sheetViews>
  <sheetFormatPr defaultColWidth="9.00390625" defaultRowHeight="12.75"/>
  <cols>
    <col min="1" max="1" width="26.625" style="0" customWidth="1"/>
    <col min="2" max="2" width="9.625" style="0" customWidth="1"/>
    <col min="3" max="3" width="14.875" style="0" customWidth="1"/>
    <col min="4" max="4" width="14.375" style="0" customWidth="1"/>
    <col min="5" max="5" width="14.00390625" style="0" customWidth="1"/>
  </cols>
  <sheetData>
    <row r="2" ht="12.75">
      <c r="A2" s="5" t="s">
        <v>95</v>
      </c>
    </row>
    <row r="3" ht="12.75">
      <c r="A3" t="s">
        <v>120</v>
      </c>
    </row>
    <row r="4" spans="1:6" s="5" customFormat="1" ht="30.75" customHeight="1">
      <c r="A4" s="6" t="s">
        <v>64</v>
      </c>
      <c r="B4" s="6" t="s">
        <v>94</v>
      </c>
      <c r="C4" s="6" t="s">
        <v>47</v>
      </c>
      <c r="D4" s="6" t="s">
        <v>48</v>
      </c>
      <c r="E4" s="6" t="s">
        <v>49</v>
      </c>
      <c r="F4" s="24"/>
    </row>
    <row r="5" spans="1:5" ht="21" customHeight="1">
      <c r="A5" s="19" t="s">
        <v>104</v>
      </c>
      <c r="B5" s="20" t="s">
        <v>50</v>
      </c>
      <c r="C5" s="21">
        <v>335</v>
      </c>
      <c r="D5" s="21">
        <v>297</v>
      </c>
      <c r="E5" s="21">
        <f>D5-C5</f>
        <v>-38</v>
      </c>
    </row>
    <row r="6" spans="1:5" ht="21" customHeight="1">
      <c r="A6" s="23" t="s">
        <v>105</v>
      </c>
      <c r="B6" s="23" t="s">
        <v>50</v>
      </c>
      <c r="C6" s="12">
        <v>29</v>
      </c>
      <c r="D6" s="12">
        <v>24</v>
      </c>
      <c r="E6" s="12"/>
    </row>
    <row r="7" spans="1:5" ht="18" customHeight="1">
      <c r="A7" s="19" t="s">
        <v>97</v>
      </c>
      <c r="B7" s="20" t="s">
        <v>96</v>
      </c>
      <c r="C7" s="21">
        <f>C8+C9+C10+C11</f>
        <v>1651257.2799999998</v>
      </c>
      <c r="D7" s="21">
        <f>D8+D9+D10+D11</f>
        <v>1616171.37</v>
      </c>
      <c r="E7" s="21">
        <f aca="true" t="shared" si="0" ref="E7:E12">D7-C7</f>
        <v>-35085.90999999968</v>
      </c>
    </row>
    <row r="8" spans="1:5" ht="18" customHeight="1">
      <c r="A8" s="22" t="s">
        <v>98</v>
      </c>
      <c r="B8" s="22" t="s">
        <v>96</v>
      </c>
      <c r="C8" s="11">
        <v>1403871.76</v>
      </c>
      <c r="D8" s="11">
        <v>1361627.33</v>
      </c>
      <c r="E8" s="11">
        <f t="shared" si="0"/>
        <v>-42244.429999999935</v>
      </c>
    </row>
    <row r="9" spans="1:5" ht="18" customHeight="1">
      <c r="A9" s="22" t="s">
        <v>99</v>
      </c>
      <c r="B9" s="22" t="s">
        <v>96</v>
      </c>
      <c r="C9" s="11">
        <v>160128.64</v>
      </c>
      <c r="D9" s="11">
        <v>154783.89</v>
      </c>
      <c r="E9" s="11">
        <f t="shared" si="0"/>
        <v>-5344.75</v>
      </c>
    </row>
    <row r="10" spans="1:5" ht="18" customHeight="1">
      <c r="A10" s="22" t="s">
        <v>100</v>
      </c>
      <c r="B10" s="22" t="s">
        <v>96</v>
      </c>
      <c r="C10" s="11">
        <v>49095.46</v>
      </c>
      <c r="D10" s="11">
        <v>63005.21</v>
      </c>
      <c r="E10" s="11">
        <f t="shared" si="0"/>
        <v>13909.75</v>
      </c>
    </row>
    <row r="11" spans="1:5" ht="18" customHeight="1">
      <c r="A11" s="23" t="s">
        <v>101</v>
      </c>
      <c r="B11" s="23" t="s">
        <v>96</v>
      </c>
      <c r="C11" s="12">
        <v>38161.42</v>
      </c>
      <c r="D11" s="12">
        <v>36754.94</v>
      </c>
      <c r="E11" s="12">
        <f t="shared" si="0"/>
        <v>-1406.479999999996</v>
      </c>
    </row>
    <row r="12" spans="1:5" ht="18.75" customHeight="1">
      <c r="A12" s="1" t="s">
        <v>88</v>
      </c>
      <c r="B12" s="2" t="s">
        <v>96</v>
      </c>
      <c r="C12" s="3">
        <v>18401.95</v>
      </c>
      <c r="D12" s="3">
        <v>27403</v>
      </c>
      <c r="E12" s="3">
        <f t="shared" si="0"/>
        <v>9001.05</v>
      </c>
    </row>
    <row r="13" ht="12.75">
      <c r="B13" s="4"/>
    </row>
    <row r="15" ht="12.75">
      <c r="A15" s="5" t="s">
        <v>102</v>
      </c>
    </row>
    <row r="16" ht="12.75">
      <c r="A16" t="s">
        <v>120</v>
      </c>
    </row>
    <row r="17" spans="1:6" s="5" customFormat="1" ht="30.75" customHeight="1">
      <c r="A17" s="6" t="s">
        <v>64</v>
      </c>
      <c r="B17" s="6" t="s">
        <v>94</v>
      </c>
      <c r="C17" s="6" t="s">
        <v>47</v>
      </c>
      <c r="D17" s="6" t="s">
        <v>48</v>
      </c>
      <c r="E17" s="6" t="s">
        <v>49</v>
      </c>
      <c r="F17" s="24"/>
    </row>
    <row r="18" spans="1:5" ht="21" customHeight="1">
      <c r="A18" s="1" t="s">
        <v>92</v>
      </c>
      <c r="B18" s="2" t="s">
        <v>50</v>
      </c>
      <c r="C18" s="3">
        <v>635</v>
      </c>
      <c r="D18" s="3">
        <v>598</v>
      </c>
      <c r="E18" s="3">
        <f>D18-C18</f>
        <v>-37</v>
      </c>
    </row>
    <row r="19" spans="1:5" ht="18" customHeight="1">
      <c r="A19" s="19" t="s">
        <v>97</v>
      </c>
      <c r="B19" s="20" t="s">
        <v>96</v>
      </c>
      <c r="C19" s="21">
        <f>C20+C21+C22</f>
        <v>606408.48</v>
      </c>
      <c r="D19" s="21">
        <f>D20+D21+D22</f>
        <v>585894.24</v>
      </c>
      <c r="E19" s="21">
        <f aca="true" t="shared" si="1" ref="E19:E24">D19-C19</f>
        <v>-20514.23999999999</v>
      </c>
    </row>
    <row r="20" spans="1:5" ht="18" customHeight="1">
      <c r="A20" s="22" t="s">
        <v>98</v>
      </c>
      <c r="B20" s="22" t="s">
        <v>96</v>
      </c>
      <c r="C20" s="11">
        <v>467918.66</v>
      </c>
      <c r="D20" s="11">
        <v>452089.34</v>
      </c>
      <c r="E20" s="11">
        <f t="shared" si="1"/>
        <v>-15829.319999999949</v>
      </c>
    </row>
    <row r="21" spans="1:5" ht="18" customHeight="1">
      <c r="A21" s="22" t="s">
        <v>99</v>
      </c>
      <c r="B21" s="22" t="s">
        <v>96</v>
      </c>
      <c r="C21" s="11">
        <v>51191.3</v>
      </c>
      <c r="D21" s="11">
        <v>49459.58</v>
      </c>
      <c r="E21" s="11">
        <f t="shared" si="1"/>
        <v>-1731.7200000000012</v>
      </c>
    </row>
    <row r="22" spans="1:5" ht="18" customHeight="1">
      <c r="A22" s="22" t="s">
        <v>100</v>
      </c>
      <c r="B22" s="23" t="s">
        <v>96</v>
      </c>
      <c r="C22" s="11">
        <v>87298.52</v>
      </c>
      <c r="D22" s="11">
        <v>84345.32</v>
      </c>
      <c r="E22" s="11">
        <f t="shared" si="1"/>
        <v>-2953.199999999997</v>
      </c>
    </row>
    <row r="23" spans="1:5" ht="18.75" customHeight="1">
      <c r="A23" s="1" t="s">
        <v>88</v>
      </c>
      <c r="B23" s="2" t="s">
        <v>96</v>
      </c>
      <c r="C23" s="3">
        <v>3078.73</v>
      </c>
      <c r="D23" s="3">
        <v>1458.27</v>
      </c>
      <c r="E23" s="3">
        <f t="shared" si="1"/>
        <v>-1620.46</v>
      </c>
    </row>
    <row r="24" spans="1:5" ht="18.75" customHeight="1">
      <c r="A24" s="1" t="s">
        <v>68</v>
      </c>
      <c r="B24" s="2" t="s">
        <v>96</v>
      </c>
      <c r="C24" s="3">
        <v>0</v>
      </c>
      <c r="D24" s="3">
        <v>0</v>
      </c>
      <c r="E24" s="3">
        <f t="shared" si="1"/>
        <v>0</v>
      </c>
    </row>
    <row r="27" ht="12.75">
      <c r="A27" s="5" t="s">
        <v>103</v>
      </c>
    </row>
    <row r="28" ht="12.75">
      <c r="A28" t="s">
        <v>120</v>
      </c>
    </row>
    <row r="29" spans="1:6" s="5" customFormat="1" ht="30.75" customHeight="1">
      <c r="A29" s="6" t="s">
        <v>64</v>
      </c>
      <c r="B29" s="6" t="s">
        <v>94</v>
      </c>
      <c r="C29" s="6" t="s">
        <v>47</v>
      </c>
      <c r="D29" s="6" t="s">
        <v>48</v>
      </c>
      <c r="E29" s="6" t="s">
        <v>49</v>
      </c>
      <c r="F29" s="24"/>
    </row>
    <row r="30" spans="1:5" ht="21" customHeight="1">
      <c r="A30" s="1" t="s">
        <v>104</v>
      </c>
      <c r="B30" s="2" t="s">
        <v>50</v>
      </c>
      <c r="C30" s="3">
        <v>336</v>
      </c>
      <c r="D30" s="3">
        <v>303</v>
      </c>
      <c r="E30" s="3">
        <f>D30-C30</f>
        <v>-33</v>
      </c>
    </row>
    <row r="31" spans="1:5" ht="21" customHeight="1">
      <c r="A31" s="20" t="s">
        <v>105</v>
      </c>
      <c r="B31" s="20" t="s">
        <v>50</v>
      </c>
      <c r="C31" s="21">
        <v>25</v>
      </c>
      <c r="D31" s="21">
        <v>26</v>
      </c>
      <c r="E31" s="21"/>
    </row>
    <row r="32" spans="1:5" ht="18" customHeight="1">
      <c r="A32" s="19" t="s">
        <v>97</v>
      </c>
      <c r="B32" s="20" t="s">
        <v>96</v>
      </c>
      <c r="C32" s="21">
        <v>241674.82</v>
      </c>
      <c r="D32" s="21">
        <v>235763.98</v>
      </c>
      <c r="E32" s="21">
        <f>D32-C32</f>
        <v>-5910.8399999999965</v>
      </c>
    </row>
    <row r="33" spans="1:5" ht="18.75" customHeight="1">
      <c r="A33" s="1" t="s">
        <v>88</v>
      </c>
      <c r="B33" s="2" t="s">
        <v>96</v>
      </c>
      <c r="C33" s="3">
        <v>15733.36</v>
      </c>
      <c r="D33" s="3">
        <v>9938.78</v>
      </c>
      <c r="E33" s="3">
        <f>D33-C33</f>
        <v>-5794.58</v>
      </c>
    </row>
    <row r="34" spans="1:5" ht="18.75" customHeight="1">
      <c r="A34" s="1" t="s">
        <v>68</v>
      </c>
      <c r="B34" s="2" t="s">
        <v>96</v>
      </c>
      <c r="C34" s="3">
        <v>32019.47</v>
      </c>
      <c r="D34" s="3">
        <v>31333.85</v>
      </c>
      <c r="E34" s="3">
        <f>D34-C34</f>
        <v>-685.6200000000026</v>
      </c>
    </row>
    <row r="47" ht="12.75">
      <c r="A47" s="5" t="s">
        <v>106</v>
      </c>
    </row>
    <row r="48" ht="12.75">
      <c r="A48" t="s">
        <v>120</v>
      </c>
    </row>
    <row r="49" spans="1:6" s="5" customFormat="1" ht="30.75" customHeight="1">
      <c r="A49" s="6" t="s">
        <v>64</v>
      </c>
      <c r="B49" s="6" t="s">
        <v>94</v>
      </c>
      <c r="C49" s="6" t="s">
        <v>47</v>
      </c>
      <c r="D49" s="6" t="s">
        <v>48</v>
      </c>
      <c r="E49" s="6" t="s">
        <v>49</v>
      </c>
      <c r="F49" s="24"/>
    </row>
    <row r="50" spans="1:5" ht="21" customHeight="1">
      <c r="A50" s="1" t="s">
        <v>104</v>
      </c>
      <c r="B50" s="2" t="s">
        <v>50</v>
      </c>
      <c r="C50" s="3">
        <v>377</v>
      </c>
      <c r="D50" s="3">
        <v>352</v>
      </c>
      <c r="E50" s="3">
        <f>D50-C50</f>
        <v>-25</v>
      </c>
    </row>
    <row r="51" spans="1:5" ht="18.75" customHeight="1">
      <c r="A51" s="1" t="s">
        <v>88</v>
      </c>
      <c r="B51" s="2" t="s">
        <v>96</v>
      </c>
      <c r="C51" s="3">
        <v>10007.91</v>
      </c>
      <c r="D51" s="3">
        <v>7073.55</v>
      </c>
      <c r="E51" s="3">
        <f>D51-C51</f>
        <v>-2934.3599999999997</v>
      </c>
    </row>
    <row r="56" ht="12.75">
      <c r="A56" s="5" t="s">
        <v>107</v>
      </c>
    </row>
    <row r="57" ht="12.75">
      <c r="A57" t="s">
        <v>120</v>
      </c>
    </row>
    <row r="58" spans="1:5" ht="30.75" customHeight="1">
      <c r="A58" s="6" t="s">
        <v>64</v>
      </c>
      <c r="B58" s="6" t="s">
        <v>94</v>
      </c>
      <c r="C58" s="6" t="s">
        <v>47</v>
      </c>
      <c r="D58" s="6" t="s">
        <v>48</v>
      </c>
      <c r="E58" s="6" t="s">
        <v>49</v>
      </c>
    </row>
    <row r="59" spans="1:5" ht="12.75">
      <c r="A59" s="1" t="s">
        <v>104</v>
      </c>
      <c r="B59" s="2" t="s">
        <v>50</v>
      </c>
      <c r="C59" s="3">
        <v>349</v>
      </c>
      <c r="D59" s="3">
        <v>309</v>
      </c>
      <c r="E59" s="3">
        <f>D59-C59</f>
        <v>-40</v>
      </c>
    </row>
    <row r="60" spans="1:5" ht="12.75">
      <c r="A60" s="1" t="s">
        <v>88</v>
      </c>
      <c r="B60" s="2" t="s">
        <v>96</v>
      </c>
      <c r="C60" s="3">
        <v>1952</v>
      </c>
      <c r="D60" s="3">
        <v>0</v>
      </c>
      <c r="E60" s="3">
        <f>D60-C60</f>
        <v>-1952</v>
      </c>
    </row>
    <row r="65" ht="12.75">
      <c r="A65" s="5" t="s">
        <v>108</v>
      </c>
    </row>
    <row r="66" ht="12.75">
      <c r="A66" t="s">
        <v>120</v>
      </c>
    </row>
    <row r="67" spans="1:5" ht="30.75" customHeight="1">
      <c r="A67" s="6" t="s">
        <v>64</v>
      </c>
      <c r="B67" s="6" t="s">
        <v>94</v>
      </c>
      <c r="C67" s="6" t="s">
        <v>47</v>
      </c>
      <c r="D67" s="6" t="s">
        <v>48</v>
      </c>
      <c r="E67" s="6" t="s">
        <v>49</v>
      </c>
    </row>
    <row r="68" spans="1:5" ht="12.75">
      <c r="A68" s="1" t="s">
        <v>104</v>
      </c>
      <c r="B68" s="2" t="s">
        <v>50</v>
      </c>
      <c r="C68" s="3">
        <v>340</v>
      </c>
      <c r="D68" s="3">
        <v>364</v>
      </c>
      <c r="E68" s="3">
        <f aca="true" t="shared" si="2" ref="E68:E74">D68-C68</f>
        <v>24</v>
      </c>
    </row>
    <row r="69" spans="1:5" ht="12.75">
      <c r="A69" s="20" t="s">
        <v>109</v>
      </c>
      <c r="B69" s="20" t="s">
        <v>50</v>
      </c>
      <c r="C69" s="21">
        <v>84</v>
      </c>
      <c r="D69" s="21">
        <v>80</v>
      </c>
      <c r="E69" s="3">
        <f t="shared" si="2"/>
        <v>-4</v>
      </c>
    </row>
    <row r="70" spans="1:5" ht="12.75">
      <c r="A70" s="19" t="s">
        <v>97</v>
      </c>
      <c r="B70" s="20" t="s">
        <v>96</v>
      </c>
      <c r="C70" s="21">
        <f>C71+C72</f>
        <v>1153855</v>
      </c>
      <c r="D70" s="21">
        <f>D71+D72</f>
        <v>1128779</v>
      </c>
      <c r="E70" s="3">
        <f t="shared" si="2"/>
        <v>-25076</v>
      </c>
    </row>
    <row r="71" spans="1:5" ht="12.75">
      <c r="A71" s="19" t="s">
        <v>98</v>
      </c>
      <c r="B71" s="20"/>
      <c r="C71" s="21">
        <v>1111924</v>
      </c>
      <c r="D71" s="21">
        <v>1088382</v>
      </c>
      <c r="E71" s="3">
        <f t="shared" si="2"/>
        <v>-23542</v>
      </c>
    </row>
    <row r="72" spans="1:5" ht="12.75">
      <c r="A72" s="19" t="s">
        <v>110</v>
      </c>
      <c r="B72" s="20"/>
      <c r="C72" s="21">
        <v>41931</v>
      </c>
      <c r="D72" s="21">
        <v>40397</v>
      </c>
      <c r="E72" s="3">
        <f t="shared" si="2"/>
        <v>-1534</v>
      </c>
    </row>
    <row r="73" spans="1:5" ht="12.75">
      <c r="A73" s="1" t="s">
        <v>88</v>
      </c>
      <c r="B73" s="2" t="s">
        <v>96</v>
      </c>
      <c r="C73" s="3">
        <v>27488</v>
      </c>
      <c r="D73" s="3">
        <v>100413</v>
      </c>
      <c r="E73" s="3">
        <f t="shared" si="2"/>
        <v>72925</v>
      </c>
    </row>
    <row r="74" spans="1:5" ht="12.75">
      <c r="A74" s="1" t="s">
        <v>68</v>
      </c>
      <c r="B74" s="2" t="s">
        <v>96</v>
      </c>
      <c r="C74" s="3">
        <v>1388</v>
      </c>
      <c r="D74" s="3">
        <v>1290</v>
      </c>
      <c r="E74" s="3">
        <f t="shared" si="2"/>
        <v>-98</v>
      </c>
    </row>
    <row r="97" ht="12.75">
      <c r="A97" s="5" t="s">
        <v>111</v>
      </c>
    </row>
    <row r="98" ht="12.75">
      <c r="A98" t="s">
        <v>120</v>
      </c>
    </row>
    <row r="99" spans="1:5" ht="25.5">
      <c r="A99" s="6" t="s">
        <v>64</v>
      </c>
      <c r="B99" s="6" t="s">
        <v>94</v>
      </c>
      <c r="C99" s="6" t="s">
        <v>47</v>
      </c>
      <c r="D99" s="6" t="s">
        <v>48</v>
      </c>
      <c r="E99" s="6" t="s">
        <v>49</v>
      </c>
    </row>
    <row r="100" spans="1:5" ht="12.75">
      <c r="A100" s="1" t="s">
        <v>112</v>
      </c>
      <c r="B100" s="2" t="s">
        <v>50</v>
      </c>
      <c r="C100" s="3">
        <v>111</v>
      </c>
      <c r="D100" s="3">
        <v>101</v>
      </c>
      <c r="E100" s="3">
        <f>D100-C100</f>
        <v>-10</v>
      </c>
    </row>
    <row r="101" spans="1:5" ht="12.75">
      <c r="A101" s="19" t="s">
        <v>113</v>
      </c>
      <c r="B101" s="20" t="s">
        <v>96</v>
      </c>
      <c r="C101" s="21">
        <v>81685.26</v>
      </c>
      <c r="D101" s="21">
        <v>78890.26</v>
      </c>
      <c r="E101" s="21">
        <f>D101-C101</f>
        <v>-2795</v>
      </c>
    </row>
    <row r="102" spans="1:5" ht="12.75">
      <c r="A102" s="1" t="s">
        <v>88</v>
      </c>
      <c r="B102" s="2" t="s">
        <v>96</v>
      </c>
      <c r="C102" s="3">
        <v>361.65</v>
      </c>
      <c r="D102" s="3">
        <v>5804.2</v>
      </c>
      <c r="E102" s="3">
        <f>D102-C102</f>
        <v>5442.55</v>
      </c>
    </row>
    <row r="103" spans="1:5" ht="12.75">
      <c r="A103" s="1" t="s">
        <v>68</v>
      </c>
      <c r="B103" s="2" t="s">
        <v>96</v>
      </c>
      <c r="C103" s="3">
        <v>5661.16</v>
      </c>
      <c r="D103" s="3">
        <v>5248.16</v>
      </c>
      <c r="E103" s="3">
        <f>D103-C103</f>
        <v>-413</v>
      </c>
    </row>
    <row r="109" ht="12.75">
      <c r="A109" s="5" t="s">
        <v>114</v>
      </c>
    </row>
    <row r="110" ht="12.75">
      <c r="A110" t="s">
        <v>120</v>
      </c>
    </row>
    <row r="111" spans="1:5" ht="25.5">
      <c r="A111" s="6" t="s">
        <v>64</v>
      </c>
      <c r="B111" s="6" t="s">
        <v>94</v>
      </c>
      <c r="C111" s="6" t="s">
        <v>47</v>
      </c>
      <c r="D111" s="6" t="s">
        <v>48</v>
      </c>
      <c r="E111" s="6" t="s">
        <v>49</v>
      </c>
    </row>
    <row r="112" spans="1:5" ht="12.75">
      <c r="A112" s="1" t="s">
        <v>112</v>
      </c>
      <c r="B112" s="2" t="s">
        <v>50</v>
      </c>
      <c r="C112" s="3">
        <v>136</v>
      </c>
      <c r="D112" s="3">
        <v>136</v>
      </c>
      <c r="E112" s="3">
        <f>D112-C112</f>
        <v>0</v>
      </c>
    </row>
    <row r="113" spans="1:5" ht="12.75">
      <c r="A113" s="19" t="s">
        <v>113</v>
      </c>
      <c r="B113" s="20" t="s">
        <v>96</v>
      </c>
      <c r="C113" s="21">
        <v>154072.41</v>
      </c>
      <c r="D113" s="21">
        <v>520167.2</v>
      </c>
      <c r="E113" s="21">
        <f>D113-C113</f>
        <v>366094.79000000004</v>
      </c>
    </row>
    <row r="114" spans="1:5" ht="12.75">
      <c r="A114" s="19" t="s">
        <v>116</v>
      </c>
      <c r="B114" s="20" t="s">
        <v>96</v>
      </c>
      <c r="C114" s="21">
        <v>0</v>
      </c>
      <c r="D114" s="21">
        <v>61046.4</v>
      </c>
      <c r="E114" s="21">
        <f>D114-C114</f>
        <v>61046.4</v>
      </c>
    </row>
    <row r="115" spans="1:5" ht="12.75">
      <c r="A115" s="1" t="s">
        <v>88</v>
      </c>
      <c r="B115" s="2" t="s">
        <v>96</v>
      </c>
      <c r="C115" s="3">
        <v>13674.36</v>
      </c>
      <c r="D115" s="3">
        <v>3434.85</v>
      </c>
      <c r="E115" s="3">
        <f>D115-C115</f>
        <v>-10239.51</v>
      </c>
    </row>
    <row r="116" spans="1:5" ht="12.75">
      <c r="A116" s="1" t="s">
        <v>68</v>
      </c>
      <c r="B116" s="2" t="s">
        <v>96</v>
      </c>
      <c r="C116" s="3">
        <v>19525.42</v>
      </c>
      <c r="D116" s="3">
        <v>18152.59</v>
      </c>
      <c r="E116" s="3">
        <f>D116-C116</f>
        <v>-1372.829999999998</v>
      </c>
    </row>
    <row r="122" ht="12.75">
      <c r="A122" s="5" t="s">
        <v>115</v>
      </c>
    </row>
    <row r="123" ht="12.75">
      <c r="A123" t="s">
        <v>120</v>
      </c>
    </row>
    <row r="124" spans="1:5" ht="25.5">
      <c r="A124" s="6" t="s">
        <v>64</v>
      </c>
      <c r="B124" s="6" t="s">
        <v>94</v>
      </c>
      <c r="C124" s="6" t="s">
        <v>47</v>
      </c>
      <c r="D124" s="6" t="s">
        <v>48</v>
      </c>
      <c r="E124" s="6" t="s">
        <v>49</v>
      </c>
    </row>
    <row r="125" spans="1:5" ht="12.75">
      <c r="A125" s="1" t="s">
        <v>112</v>
      </c>
      <c r="B125" s="2" t="s">
        <v>50</v>
      </c>
      <c r="C125" s="3">
        <v>164</v>
      </c>
      <c r="D125" s="3">
        <v>144</v>
      </c>
      <c r="E125" s="3">
        <f>D125-C125</f>
        <v>-20</v>
      </c>
    </row>
    <row r="126" spans="1:5" ht="12.75">
      <c r="A126" s="19" t="s">
        <v>113</v>
      </c>
      <c r="B126" s="20" t="s">
        <v>96</v>
      </c>
      <c r="C126" s="21">
        <v>475909.04</v>
      </c>
      <c r="D126" s="21">
        <v>459625.88</v>
      </c>
      <c r="E126" s="21">
        <f>D126-C126</f>
        <v>-16283.159999999974</v>
      </c>
    </row>
    <row r="127" spans="1:5" ht="12.75">
      <c r="A127" s="1" t="s">
        <v>88</v>
      </c>
      <c r="B127" s="2" t="s">
        <v>96</v>
      </c>
      <c r="C127" s="3">
        <v>2910.02</v>
      </c>
      <c r="D127" s="3">
        <v>1685.79</v>
      </c>
      <c r="E127" s="3">
        <f>D127-C127</f>
        <v>-1224.23</v>
      </c>
    </row>
    <row r="128" spans="1:5" ht="12.75">
      <c r="A128" s="1" t="s">
        <v>68</v>
      </c>
      <c r="B128" s="2" t="s">
        <v>96</v>
      </c>
      <c r="C128" s="3">
        <v>5143.26</v>
      </c>
      <c r="D128" s="3">
        <v>0</v>
      </c>
      <c r="E128" s="3">
        <f>D128-C128</f>
        <v>-5143.26</v>
      </c>
    </row>
    <row r="149" ht="12.75">
      <c r="A149" s="5" t="s">
        <v>117</v>
      </c>
    </row>
    <row r="150" ht="12.75">
      <c r="A150" t="s">
        <v>120</v>
      </c>
    </row>
    <row r="151" spans="1:5" ht="25.5">
      <c r="A151" s="6" t="s">
        <v>64</v>
      </c>
      <c r="B151" s="6" t="s">
        <v>94</v>
      </c>
      <c r="C151" s="6" t="s">
        <v>47</v>
      </c>
      <c r="D151" s="6" t="s">
        <v>48</v>
      </c>
      <c r="E151" s="6" t="s">
        <v>49</v>
      </c>
    </row>
    <row r="152" spans="1:5" s="16" customFormat="1" ht="12.75">
      <c r="A152" s="26" t="s">
        <v>67</v>
      </c>
      <c r="B152" s="25" t="s">
        <v>96</v>
      </c>
      <c r="C152" s="27">
        <v>499</v>
      </c>
      <c r="D152" s="27">
        <v>499</v>
      </c>
      <c r="E152" s="28">
        <f>D152-C152</f>
        <v>0</v>
      </c>
    </row>
    <row r="153" spans="1:5" ht="12.75">
      <c r="A153" s="19" t="s">
        <v>118</v>
      </c>
      <c r="B153" s="20" t="s">
        <v>96</v>
      </c>
      <c r="C153" s="28">
        <v>760366.26</v>
      </c>
      <c r="D153" s="28">
        <v>2203560.13</v>
      </c>
      <c r="E153" s="28">
        <f>D153-C153</f>
        <v>1443193.8699999999</v>
      </c>
    </row>
    <row r="154" spans="1:5" ht="12.75">
      <c r="A154" s="1" t="s">
        <v>88</v>
      </c>
      <c r="B154" s="2" t="s">
        <v>96</v>
      </c>
      <c r="C154" s="29">
        <v>18372.37</v>
      </c>
      <c r="D154" s="29">
        <v>42401.72</v>
      </c>
      <c r="E154" s="29">
        <f>D154-C154</f>
        <v>24029.350000000002</v>
      </c>
    </row>
    <row r="155" ht="12" customHeight="1"/>
    <row r="156" ht="12" customHeight="1"/>
    <row r="157" ht="12" customHeight="1"/>
    <row r="159" ht="12.75">
      <c r="A159" s="5" t="s">
        <v>121</v>
      </c>
    </row>
    <row r="160" ht="12.75">
      <c r="A160" t="s">
        <v>120</v>
      </c>
    </row>
    <row r="161" spans="1:5" ht="25.5">
      <c r="A161" s="6" t="s">
        <v>64</v>
      </c>
      <c r="B161" s="6" t="s">
        <v>94</v>
      </c>
      <c r="C161" s="6" t="s">
        <v>47</v>
      </c>
      <c r="D161" s="6" t="s">
        <v>48</v>
      </c>
      <c r="E161" s="6" t="s">
        <v>49</v>
      </c>
    </row>
    <row r="162" spans="1:5" ht="12.75">
      <c r="A162" s="1" t="s">
        <v>88</v>
      </c>
      <c r="B162" s="2" t="s">
        <v>96</v>
      </c>
      <c r="C162" s="29">
        <v>77498</v>
      </c>
      <c r="D162" s="29">
        <v>80496</v>
      </c>
      <c r="E162" s="29">
        <f>D162-C162</f>
        <v>2998</v>
      </c>
    </row>
    <row r="167" ht="12.75">
      <c r="A167" s="5" t="s">
        <v>122</v>
      </c>
    </row>
    <row r="168" ht="12.75">
      <c r="A168" t="s">
        <v>120</v>
      </c>
    </row>
    <row r="169" spans="1:5" ht="25.5">
      <c r="A169" s="6" t="s">
        <v>64</v>
      </c>
      <c r="B169" s="6" t="s">
        <v>94</v>
      </c>
      <c r="C169" s="6" t="s">
        <v>47</v>
      </c>
      <c r="D169" s="6" t="s">
        <v>48</v>
      </c>
      <c r="E169" s="6" t="s">
        <v>49</v>
      </c>
    </row>
    <row r="170" spans="1:5" ht="12.75">
      <c r="A170" s="26" t="s">
        <v>118</v>
      </c>
      <c r="B170" s="25" t="s">
        <v>96</v>
      </c>
      <c r="C170" s="27">
        <v>6865433.15</v>
      </c>
      <c r="D170" s="27">
        <v>6689456.64</v>
      </c>
      <c r="E170" s="28">
        <f>D170-C170</f>
        <v>-175976.5100000007</v>
      </c>
    </row>
    <row r="171" spans="1:5" ht="12.75">
      <c r="A171" s="19" t="s">
        <v>68</v>
      </c>
      <c r="B171" s="20" t="s">
        <v>96</v>
      </c>
      <c r="C171" s="28">
        <v>108552.1</v>
      </c>
      <c r="D171" s="28">
        <v>104097.31</v>
      </c>
      <c r="E171" s="28">
        <f>D171-C171</f>
        <v>-4454.790000000008</v>
      </c>
    </row>
    <row r="172" spans="1:5" ht="12.75">
      <c r="A172" s="1" t="s">
        <v>88</v>
      </c>
      <c r="B172" s="2" t="s">
        <v>96</v>
      </c>
      <c r="C172" s="29">
        <v>832209.66</v>
      </c>
      <c r="D172" s="29">
        <v>696208.81</v>
      </c>
      <c r="E172" s="29">
        <f>D172-C172</f>
        <v>-136000.84999999998</v>
      </c>
    </row>
    <row r="177" ht="12.75">
      <c r="A177" s="5" t="s">
        <v>123</v>
      </c>
    </row>
    <row r="178" ht="12.75">
      <c r="A178" t="s">
        <v>120</v>
      </c>
    </row>
    <row r="179" spans="1:5" ht="25.5">
      <c r="A179" s="6" t="s">
        <v>64</v>
      </c>
      <c r="B179" s="6" t="s">
        <v>94</v>
      </c>
      <c r="C179" s="6" t="s">
        <v>47</v>
      </c>
      <c r="D179" s="6" t="s">
        <v>48</v>
      </c>
      <c r="E179" s="6" t="s">
        <v>49</v>
      </c>
    </row>
    <row r="180" spans="1:5" ht="12.75">
      <c r="A180" s="1" t="s">
        <v>88</v>
      </c>
      <c r="B180" s="2" t="s">
        <v>96</v>
      </c>
      <c r="C180" s="29">
        <v>10538.36</v>
      </c>
      <c r="D180" s="29">
        <v>7376.85</v>
      </c>
      <c r="E180" s="29">
        <f>D180-C180</f>
        <v>-3161.51</v>
      </c>
    </row>
    <row r="185" ht="12.75">
      <c r="A185" s="5" t="s">
        <v>124</v>
      </c>
    </row>
    <row r="186" ht="12.75">
      <c r="A186" t="s">
        <v>120</v>
      </c>
    </row>
    <row r="187" spans="1:5" ht="25.5">
      <c r="A187" s="6" t="s">
        <v>64</v>
      </c>
      <c r="B187" s="6" t="s">
        <v>94</v>
      </c>
      <c r="C187" s="6" t="s">
        <v>47</v>
      </c>
      <c r="D187" s="6" t="s">
        <v>48</v>
      </c>
      <c r="E187" s="6" t="s">
        <v>49</v>
      </c>
    </row>
    <row r="188" spans="1:5" ht="12.75">
      <c r="A188" s="1" t="s">
        <v>88</v>
      </c>
      <c r="B188" s="2" t="s">
        <v>96</v>
      </c>
      <c r="C188" s="29">
        <v>58291.09</v>
      </c>
      <c r="D188" s="29">
        <v>63267.73</v>
      </c>
      <c r="E188" s="29">
        <f>D188-C188</f>
        <v>4976.640000000007</v>
      </c>
    </row>
    <row r="189" spans="1:5" ht="12.75">
      <c r="A189" s="1" t="s">
        <v>119</v>
      </c>
      <c r="B189" s="2" t="s">
        <v>96</v>
      </c>
      <c r="C189" s="3">
        <v>172335.04</v>
      </c>
      <c r="D189" s="3">
        <v>134203.96</v>
      </c>
      <c r="E189" s="29">
        <f>D189-C189</f>
        <v>-38131.080000000016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1"/>
  <sheetViews>
    <sheetView workbookViewId="0" topLeftCell="A1">
      <selection activeCell="A18" sqref="A18"/>
    </sheetView>
  </sheetViews>
  <sheetFormatPr defaultColWidth="9.00390625" defaultRowHeight="12.75"/>
  <cols>
    <col min="1" max="1" width="38.75390625" style="0" customWidth="1"/>
    <col min="2" max="3" width="15.25390625" style="0" customWidth="1"/>
    <col min="4" max="4" width="11.125" style="0" customWidth="1"/>
  </cols>
  <sheetData>
    <row r="3" spans="1:4" ht="15.75">
      <c r="A3" s="118" t="s">
        <v>132</v>
      </c>
      <c r="B3" s="118"/>
      <c r="C3" s="118"/>
      <c r="D3" s="118"/>
    </row>
    <row r="4" spans="1:4" ht="15.75">
      <c r="A4" s="118" t="s">
        <v>145</v>
      </c>
      <c r="B4" s="118"/>
      <c r="C4" s="118"/>
      <c r="D4" s="75"/>
    </row>
    <row r="5" spans="1:4" ht="15.75">
      <c r="A5" s="74"/>
      <c r="B5" s="74"/>
      <c r="C5" s="74"/>
      <c r="D5" s="75"/>
    </row>
    <row r="6" spans="1:4" ht="15.75">
      <c r="A6" s="74"/>
      <c r="B6" s="74"/>
      <c r="C6" s="74"/>
      <c r="D6" s="75"/>
    </row>
    <row r="7" spans="1:4" ht="15.75">
      <c r="A7" s="74"/>
      <c r="B7" s="74"/>
      <c r="C7" s="74"/>
      <c r="D7" s="75"/>
    </row>
    <row r="8" ht="13.5" thickBot="1"/>
    <row r="9" spans="1:4" s="70" customFormat="1" ht="51.75" thickBot="1">
      <c r="A9" s="71" t="s">
        <v>64</v>
      </c>
      <c r="B9" s="72" t="s">
        <v>125</v>
      </c>
      <c r="C9" s="72" t="s">
        <v>126</v>
      </c>
      <c r="D9" s="73" t="s">
        <v>127</v>
      </c>
    </row>
    <row r="10" spans="1:4" ht="12.75">
      <c r="A10" s="40"/>
      <c r="B10" s="9"/>
      <c r="C10" s="9"/>
      <c r="D10" s="60"/>
    </row>
    <row r="11" spans="1:4" s="80" customFormat="1" ht="12.75">
      <c r="A11" s="79" t="s">
        <v>128</v>
      </c>
      <c r="B11" s="77"/>
      <c r="C11" s="77"/>
      <c r="D11" s="78"/>
    </row>
    <row r="12" spans="1:4" ht="12.75">
      <c r="A12" s="76" t="s">
        <v>133</v>
      </c>
      <c r="B12" s="77">
        <v>282505</v>
      </c>
      <c r="C12" s="77">
        <v>316309.73</v>
      </c>
      <c r="D12" s="78">
        <f>SUM(C12/B12*100)</f>
        <v>111.96606431744571</v>
      </c>
    </row>
    <row r="13" spans="1:4" ht="12.75">
      <c r="A13" s="76"/>
      <c r="B13" s="77"/>
      <c r="C13" s="77"/>
      <c r="D13" s="78"/>
    </row>
    <row r="14" spans="1:4" ht="25.5">
      <c r="A14" s="76" t="s">
        <v>134</v>
      </c>
      <c r="B14" s="77">
        <v>45000</v>
      </c>
      <c r="C14" s="77">
        <v>59345.59</v>
      </c>
      <c r="D14" s="78">
        <f>SUM(C14/B14*100)</f>
        <v>131.87908888888887</v>
      </c>
    </row>
    <row r="15" spans="1:4" ht="12.75">
      <c r="A15" s="76"/>
      <c r="B15" s="77"/>
      <c r="C15" s="77"/>
      <c r="D15" s="78"/>
    </row>
    <row r="16" spans="1:4" ht="12.75">
      <c r="A16" s="76" t="s">
        <v>135</v>
      </c>
      <c r="B16" s="77">
        <v>1600000</v>
      </c>
      <c r="C16" s="77">
        <v>1261055.61</v>
      </c>
      <c r="D16" s="78">
        <f>SUM(C16/B16*100)</f>
        <v>78.81597562500001</v>
      </c>
    </row>
    <row r="17" spans="1:4" ht="12.75">
      <c r="A17" s="76"/>
      <c r="B17" s="77"/>
      <c r="C17" s="77"/>
      <c r="D17" s="78"/>
    </row>
    <row r="18" spans="1:4" ht="25.5">
      <c r="A18" s="76" t="s">
        <v>136</v>
      </c>
      <c r="B18" s="77">
        <v>1626000</v>
      </c>
      <c r="C18" s="77">
        <v>462261.61</v>
      </c>
      <c r="D18" s="78">
        <f>SUM(C18/B18*100)</f>
        <v>28.429373308733087</v>
      </c>
    </row>
    <row r="19" spans="1:4" ht="12.75">
      <c r="A19" s="66" t="s">
        <v>130</v>
      </c>
      <c r="B19" s="11"/>
      <c r="C19" s="11">
        <v>62254</v>
      </c>
      <c r="D19" s="41"/>
    </row>
    <row r="20" spans="1:4" ht="12.75">
      <c r="A20" s="66" t="s">
        <v>131</v>
      </c>
      <c r="B20" s="11"/>
      <c r="C20" s="11">
        <v>22273</v>
      </c>
      <c r="D20" s="41"/>
    </row>
    <row r="21" spans="1:4" ht="14.25" customHeight="1">
      <c r="A21" s="66" t="s">
        <v>147</v>
      </c>
      <c r="B21" s="11"/>
      <c r="C21" s="11">
        <v>334362</v>
      </c>
      <c r="D21" s="41"/>
    </row>
    <row r="22" spans="1:4" ht="12.75">
      <c r="A22" s="66" t="s">
        <v>148</v>
      </c>
      <c r="B22" s="11"/>
      <c r="C22" s="11">
        <v>10170</v>
      </c>
      <c r="D22" s="41"/>
    </row>
    <row r="23" spans="1:4" ht="12.75">
      <c r="A23" s="66" t="s">
        <v>149</v>
      </c>
      <c r="B23" s="11"/>
      <c r="C23" s="11"/>
      <c r="D23" s="41"/>
    </row>
    <row r="24" spans="1:4" ht="13.5" customHeight="1">
      <c r="A24" s="66" t="s">
        <v>150</v>
      </c>
      <c r="B24" s="11"/>
      <c r="C24" s="11">
        <v>33175</v>
      </c>
      <c r="D24" s="41"/>
    </row>
    <row r="25" spans="1:4" ht="13.5" thickBot="1">
      <c r="A25" s="61"/>
      <c r="B25" s="11"/>
      <c r="C25" s="11"/>
      <c r="D25" s="41"/>
    </row>
    <row r="26" spans="1:4" ht="12.75">
      <c r="A26" s="65"/>
      <c r="B26" s="51"/>
      <c r="C26" s="51"/>
      <c r="D26" s="52"/>
    </row>
    <row r="27" spans="1:4" s="70" customFormat="1" ht="12.75">
      <c r="A27" s="67" t="s">
        <v>129</v>
      </c>
      <c r="B27" s="68">
        <f>SUM(B12+B14+B16+B18)</f>
        <v>3553505</v>
      </c>
      <c r="C27" s="68">
        <f>SUM(C12+C14+C16+C18)</f>
        <v>2098972.54</v>
      </c>
      <c r="D27" s="69">
        <f>SUM(C27/B27*100)</f>
        <v>59.067668119223136</v>
      </c>
    </row>
    <row r="28" spans="1:4" ht="13.5" thickBot="1">
      <c r="A28" s="62"/>
      <c r="B28" s="63"/>
      <c r="C28" s="63"/>
      <c r="D28" s="64"/>
    </row>
    <row r="29" ht="12.75">
      <c r="A29" s="59"/>
    </row>
    <row r="30" ht="12.75">
      <c r="A30" s="59"/>
    </row>
    <row r="31" ht="12.75">
      <c r="A31" s="59"/>
    </row>
  </sheetData>
  <mergeCells count="2">
    <mergeCell ref="A3:D3"/>
    <mergeCell ref="A4: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melki</dc:creator>
  <cp:keywords/>
  <dc:description/>
  <cp:lastModifiedBy>OEM</cp:lastModifiedBy>
  <cp:lastPrinted>2006-11-15T11:47:39Z</cp:lastPrinted>
  <dcterms:created xsi:type="dcterms:W3CDTF">2006-11-09T16:52:08Z</dcterms:created>
  <dcterms:modified xsi:type="dcterms:W3CDTF">2006-11-15T11:48:12Z</dcterms:modified>
  <cp:category/>
  <cp:version/>
  <cp:contentType/>
  <cp:contentStatus/>
</cp:coreProperties>
</file>