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40" windowHeight="15150" activeTab="2"/>
  </bookViews>
  <sheets>
    <sheet name="ZS Nr 1" sheetId="1" r:id="rId1"/>
    <sheet name="SP Nr 2" sheetId="2" r:id="rId2"/>
    <sheet name="SP nr 3" sheetId="3" r:id="rId3"/>
  </sheets>
  <definedNames>
    <definedName name="_xlnm.Print_Area" localSheetId="0">'ZS Nr 1'!$A$1:$G$47</definedName>
    <definedName name="_xlnm.Print_Titles" localSheetId="1">'SP Nr 2'!$2:$6</definedName>
    <definedName name="_xlnm.Print_Titles" localSheetId="2">'SP nr 3'!$2:$6</definedName>
    <definedName name="_xlnm.Print_Titles" localSheetId="0">'ZS Nr 1'!$2:$6</definedName>
  </definedNames>
  <calcPr fullCalcOnLoad="1"/>
</workbook>
</file>

<file path=xl/sharedStrings.xml><?xml version="1.0" encoding="utf-8"?>
<sst xmlns="http://schemas.openxmlformats.org/spreadsheetml/2006/main" count="388" uniqueCount="96">
  <si>
    <t>[ zł ]</t>
  </si>
  <si>
    <t>m</t>
  </si>
  <si>
    <t>m2</t>
  </si>
  <si>
    <t>Wyszczególnienie</t>
  </si>
  <si>
    <t>Jednostka</t>
  </si>
  <si>
    <t>Lp.</t>
  </si>
  <si>
    <t>elementów</t>
  </si>
  <si>
    <t>rozliczeniowych</t>
  </si>
  <si>
    <t>nazwa</t>
  </si>
  <si>
    <t>ilość</t>
  </si>
  <si>
    <t>1</t>
  </si>
  <si>
    <t>2</t>
  </si>
  <si>
    <t>3</t>
  </si>
  <si>
    <t>4</t>
  </si>
  <si>
    <t>5</t>
  </si>
  <si>
    <t>6</t>
  </si>
  <si>
    <t>7</t>
  </si>
  <si>
    <t>D.01.00.00</t>
  </si>
  <si>
    <t>ROBOTY PRZYGOTOWAWCZE</t>
  </si>
  <si>
    <t>x</t>
  </si>
  <si>
    <t>D.01.01.01</t>
  </si>
  <si>
    <t>D.01.02.04</t>
  </si>
  <si>
    <t>szt</t>
  </si>
  <si>
    <t>D.04.00.00</t>
  </si>
  <si>
    <t>PODBUDOWY</t>
  </si>
  <si>
    <t>NAWIERZCHNIE</t>
  </si>
  <si>
    <t>ROBOTY WYKOŃCZENIOWE</t>
  </si>
  <si>
    <t>D.06.01.01</t>
  </si>
  <si>
    <t>D.08.00.00</t>
  </si>
  <si>
    <t>D.08.03.01.</t>
  </si>
  <si>
    <t>D.01.02.02</t>
  </si>
  <si>
    <t>D.01.02.01</t>
  </si>
  <si>
    <t>Numer</t>
  </si>
  <si>
    <t>Specyfikacji</t>
  </si>
  <si>
    <t>Technicznej</t>
  </si>
  <si>
    <t>Cena jedn.</t>
  </si>
  <si>
    <t>szt.</t>
  </si>
  <si>
    <t>D.04.01.01</t>
  </si>
  <si>
    <t>D.04.02.01</t>
  </si>
  <si>
    <t>D.04.04.02</t>
  </si>
  <si>
    <t>D.10.00.00</t>
  </si>
  <si>
    <t>D.06.00.00</t>
  </si>
  <si>
    <t>RAZEM  KOSZT  ROBÓT  brutto:</t>
  </si>
  <si>
    <t>D.10.10.02.</t>
  </si>
  <si>
    <t>D.10.10.04.</t>
  </si>
  <si>
    <t>Dolna w-wa podbudowy z kruszywa łamanego o uziarnieniu 0/40mm  grubość warstwy  15cm</t>
  </si>
  <si>
    <t xml:space="preserve">FORMULARZ CENOWY - PRZEDMIAR ROBÓT
SZKOLNE PLACE ZABAW DLA DZIECI MŁODSZYCH
PRZY:  ZS Nr 1 , SP Nr2,  SP Nr 3 w GUBINIE W RAMACH PROGRAMU  „RADOSNA  SZKOŁA”
</t>
  </si>
  <si>
    <t>Wartość (brutto)</t>
  </si>
  <si>
    <t>[brutto]</t>
  </si>
  <si>
    <t>PLAC  ZABAW  PRZY  ZS  NR 1 - ul.Racławicka, działka nr 180/1</t>
  </si>
  <si>
    <t>Koryta wykonywane pod warstwy konstrukcyjne nawierzchni w gruncie kat. II-IV, grub. 20cm wraz z odwozem gruntu na składowisko Wykonawcy</t>
  </si>
  <si>
    <t>Wykonanie warstwy odsączającej grub. 10cm</t>
  </si>
  <si>
    <t>Górna w-wa podbudowy z kruszywa łamanego o uziarnieniu 0,1/5mm  grubość warstwy 5cm</t>
  </si>
  <si>
    <t>Wykonanie nawierzchni bezpiecznej  według opisu technicznego i specyfikacji</t>
  </si>
  <si>
    <t>Ustawienie obrzeża elastycznego 5x30cm  na  ławie betonowej F=0.034m2 w kolorze ścieżki poliuretanowej</t>
  </si>
  <si>
    <t>Ustawienie obrzeża betonowego 8x30cm na  ławie betonowej F=0.034m2</t>
  </si>
  <si>
    <t>OBRAMOWANIA  NAWIERZCHNI</t>
  </si>
  <si>
    <t>D.10.10.05.</t>
  </si>
  <si>
    <t xml:space="preserve">Zakup, dostarczenie i zamontowanie  ławek zgodnie z opisem technicznym </t>
  </si>
  <si>
    <t>ELEMENTY  PLACU ZABAW</t>
  </si>
  <si>
    <t>D.10.10.06.</t>
  </si>
  <si>
    <t>MAŁA ARCHITEKTURA</t>
  </si>
  <si>
    <t>NASADZENIA</t>
  </si>
  <si>
    <t>Zakup dostarczenie i zamontowanie dwustronnej tablicy informacyjnej  zgodnie  z opisem technicznym.</t>
  </si>
  <si>
    <t>Nasadzenia roslinnością wraz z 2-letnia pielęgnacją</t>
  </si>
  <si>
    <t>Zakup, dostarczenie i zamontowanie - zgodnie z technologią producenta, kompletnych urządzeń do zabawy:</t>
  </si>
  <si>
    <t>Zestaw drążków do podciągania. Producent: CROQUET :  poz. katalogowa OT-0043; LUB ODPOWIADAJĄCY ELEMENT  INNEGO  PORDUCENTA</t>
  </si>
  <si>
    <t>Huśtawka Podwójna SH2. Producent: Inter-Flora; LUB ODPOWIADAJĄCY ELEMENT  INNEGO  PORDUCENTA</t>
  </si>
  <si>
    <t>Huśtawka wagowa - SHW.  Producent: Inter-Flora; LUB ODPOWIADAJĄCY ELEMENT  INNEGO  PORDUCENTA</t>
  </si>
  <si>
    <t>Równoważnia : Wiszący mostek . Producent: CROQUET :  poz. katalogowa OT-5002; LUB ODPOWIADAJĄCY ELEMENT  INNEGO  PORDUCENTA</t>
  </si>
  <si>
    <t>Zakup, dostarczenie i zamontowanie koszy na śmieci wraz z fundamentem - zgodnie z opisem technicznym</t>
  </si>
  <si>
    <t>Roboty pomiarowe przy powierzchniowych robotach ziemnych oraz wyznaczenie wszystkich elementów placu zabaw.</t>
  </si>
  <si>
    <t>Usuniecie warstwy ziemi urodzajnej (darń+humusu). Grubość w-wy do 20cm, wraz z odwozem na składowisko Wykonawcy lub wskazane przez Inwestora do 5km.</t>
  </si>
  <si>
    <t>Demontaż istniejacych słupków do siatkówki wraz z odwozem do 0,5km</t>
  </si>
  <si>
    <t>Przygotowanie podłoża pod trawnik z rolki - warstwa żyznej ziemi uradzajnej grubości 30cm oraz ułożenie trawnika z rolki.</t>
  </si>
  <si>
    <t>Ustawienie obrzeża elastycznego 5x30cm  na  ławie betonowej F=0.034m2 w kolorze nawierzchni bezpiecznej</t>
  </si>
  <si>
    <t>Wykonanie nawierzchni ścieżki komunikacyjnej - według opisu technicznego i specyfikacji.</t>
  </si>
  <si>
    <t>Zakup, dostarczenie i zamontowanie furtek wejściowych (łącznie z fundamantem) szerokości 1,5m, w tym jedno skrzydło o światle 1,0m</t>
  </si>
  <si>
    <t>ZESTAWY, URZĄDZENIA , ZABAWKI</t>
  </si>
  <si>
    <t>PLAC  ZABAW  PRZY  SP Nr 2 - ul.Świerczewskiego, dz. 346</t>
  </si>
  <si>
    <t>RAZEM  KOSZT  ROBÓT   brutto:</t>
  </si>
  <si>
    <t>PLAC  ZABAW  PRZY  SP Nr 3 - ul.Kresowa, dz. 143/3</t>
  </si>
  <si>
    <t>Usuniecie krzewów i drzewek do 10cm średnicy  wraz z odwozem na składowisko Wykonawcy</t>
  </si>
  <si>
    <t>Huśtawka bocianie gniazdo.  Producent: Saternus; LUB ODPOWIADAJĄCY ZESTAW  INNEGO  PORDUCENTA</t>
  </si>
  <si>
    <t>Rozbiórka nawierzchni z kostki kamiennej 10x10cm, z odwozem na 200m na miejsce wskazane przez Inwestora</t>
  </si>
  <si>
    <t>Oczyszczenie, pomalowanie farbą podkładową oraz dwukrotnie farbą zewnątrzną (3 kolory) ogrodzenia metalowego wysokości 75cm</t>
  </si>
  <si>
    <t>Nasadzenia roslinnością wraz z 2-letnia pielęgnacją:</t>
  </si>
  <si>
    <t>Brzoza zwisła powyżej (1m)</t>
  </si>
  <si>
    <t>Wierzba powyżej (1m)</t>
  </si>
  <si>
    <t>świerk srebrny powyżej (1m)</t>
  </si>
  <si>
    <t>Jodła koreańska powyżej (1m)</t>
  </si>
  <si>
    <t>żywopłot: grab pospolity co 20cm, powyżej 0,7m</t>
  </si>
  <si>
    <t xml:space="preserve"> piramida wspinaczkowa (linowa) lub małpi gaj ; LUB ODPOWIADAJĄCY ZESTAW  INNEGO  PORDUCENTA</t>
  </si>
  <si>
    <t>zestaw w skład którego wejdzie: - wieża kwadratowa z daszkiem – 2 szt,
- wieża strażacka – 1 szt,
- zjeżdżalnia – 1 szt,
- most drewniany (stały lub ruchomy) – 1 szt
- przeplatnia lub ścianka wspinaczkowa – 1 szt,
- drabinka pionowa lub koci grzbiet – 1 szt,
LUB ODPOWIADAJĄCY ZESTAW  INNEGO  PORDUCENTA</t>
  </si>
  <si>
    <t>zestaw w skład którego wejdzie: - wieża kwadratowa z daszkiem – 2 szt,- wieża strażacka – 1 szt,
- zjeżdżalnia – 1 szt,
- most drewniany (stały lub ruchomy) – 1 szt
- przeplatnia lub ścianka wspinaczkowa – 1 szt,
- drabinka pionowa lub koci grzbiet – 1 szt,
LUB ODPOWIADAJĄCY ZESTAW  INNEGO  PORDUCENTA</t>
  </si>
  <si>
    <t>zestaw w skład którego wejdzie: - wieża kwadratowa z daszkiem – 2 szt,
- zjeżdżalnia – 1 szt,
- most drewniany (stały lub ruchomy) – 1 szt
- przeplatnia lub ścianka wspinaczkowa – 1 szt,
- drabinka pionowa lub koci grzbiet – 1 szt,
LUB ODPOWIADAJĄCY ZESTAW  INNEGO  PORDUCENTA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</si>
</sst>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 quotePrefix="1">
      <alignment horizontal="center" vertical="center"/>
    </xf>
    <xf numFmtId="4" fontId="5" fillId="0" borderId="29" xfId="0" applyNumberFormat="1" applyFont="1" applyFill="1" applyBorder="1" applyAlignment="1" quotePrefix="1">
      <alignment horizontal="center" vertical="center"/>
    </xf>
    <xf numFmtId="4" fontId="5" fillId="0" borderId="30" xfId="0" applyNumberFormat="1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vertical="center"/>
    </xf>
    <xf numFmtId="4" fontId="7" fillId="0" borderId="36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" fontId="7" fillId="0" borderId="37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7" fillId="0" borderId="4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vertical="center"/>
    </xf>
    <xf numFmtId="4" fontId="8" fillId="0" borderId="43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44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 quotePrefix="1">
      <alignment horizontal="center" vertical="center"/>
    </xf>
    <xf numFmtId="0" fontId="9" fillId="0" borderId="51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34">
      <selection activeCell="M39" sqref="M39"/>
    </sheetView>
  </sheetViews>
  <sheetFormatPr defaultColWidth="7.8515625" defaultRowHeight="12.75"/>
  <cols>
    <col min="1" max="1" width="4.421875" style="9" customWidth="1"/>
    <col min="2" max="2" width="10.140625" style="9" customWidth="1"/>
    <col min="3" max="3" width="44.28125" style="9" customWidth="1"/>
    <col min="4" max="4" width="6.00390625" style="76" customWidth="1"/>
    <col min="5" max="5" width="8.8515625" style="77" customWidth="1"/>
    <col min="6" max="6" width="12.8515625" style="77" customWidth="1"/>
    <col min="7" max="7" width="19.7109375" style="77" customWidth="1"/>
    <col min="8" max="16384" width="7.8515625" style="9" customWidth="1"/>
  </cols>
  <sheetData>
    <row r="1" spans="1:7" ht="60.75" customHeight="1" thickBot="1" thickTop="1">
      <c r="A1" s="82" t="s">
        <v>46</v>
      </c>
      <c r="B1" s="83"/>
      <c r="C1" s="83"/>
      <c r="D1" s="83"/>
      <c r="E1" s="83"/>
      <c r="F1" s="83"/>
      <c r="G1" s="84"/>
    </row>
    <row r="2" spans="1:7" ht="26.25" customHeight="1" thickBot="1" thickTop="1">
      <c r="A2" s="87" t="s">
        <v>49</v>
      </c>
      <c r="B2" s="88"/>
      <c r="C2" s="88"/>
      <c r="D2" s="88"/>
      <c r="E2" s="88"/>
      <c r="F2" s="88"/>
      <c r="G2" s="89"/>
    </row>
    <row r="3" spans="1:7" ht="16.5" customHeight="1" thickTop="1">
      <c r="A3" s="10"/>
      <c r="B3" s="11" t="s">
        <v>32</v>
      </c>
      <c r="C3" s="12" t="s">
        <v>3</v>
      </c>
      <c r="D3" s="85" t="s">
        <v>4</v>
      </c>
      <c r="E3" s="86"/>
      <c r="F3" s="13" t="s">
        <v>35</v>
      </c>
      <c r="G3" s="14"/>
    </row>
    <row r="4" spans="1:7" ht="16.5" customHeight="1">
      <c r="A4" s="15" t="s">
        <v>5</v>
      </c>
      <c r="B4" s="16" t="s">
        <v>33</v>
      </c>
      <c r="C4" s="17" t="s">
        <v>6</v>
      </c>
      <c r="D4" s="18"/>
      <c r="E4" s="19"/>
      <c r="F4" s="20" t="s">
        <v>48</v>
      </c>
      <c r="G4" s="21" t="s">
        <v>47</v>
      </c>
    </row>
    <row r="5" spans="1:7" ht="16.5" customHeight="1" thickBot="1">
      <c r="A5" s="22"/>
      <c r="B5" s="23" t="s">
        <v>34</v>
      </c>
      <c r="C5" s="24" t="s">
        <v>7</v>
      </c>
      <c r="D5" s="25" t="s">
        <v>8</v>
      </c>
      <c r="E5" s="26" t="s">
        <v>9</v>
      </c>
      <c r="F5" s="26" t="s">
        <v>0</v>
      </c>
      <c r="G5" s="27" t="s">
        <v>0</v>
      </c>
    </row>
    <row r="6" spans="1:7" ht="14.25" thickBot="1" thickTop="1">
      <c r="A6" s="28" t="s">
        <v>10</v>
      </c>
      <c r="B6" s="29" t="s">
        <v>11</v>
      </c>
      <c r="C6" s="29" t="s">
        <v>12</v>
      </c>
      <c r="D6" s="29" t="s">
        <v>13</v>
      </c>
      <c r="E6" s="30" t="s">
        <v>14</v>
      </c>
      <c r="F6" s="30" t="s">
        <v>15</v>
      </c>
      <c r="G6" s="31" t="s">
        <v>16</v>
      </c>
    </row>
    <row r="7" spans="1:7" ht="18" customHeight="1" thickTop="1">
      <c r="A7" s="32"/>
      <c r="B7" s="33" t="s">
        <v>17</v>
      </c>
      <c r="C7" s="34" t="s">
        <v>18</v>
      </c>
      <c r="D7" s="35" t="s">
        <v>19</v>
      </c>
      <c r="E7" s="36" t="s">
        <v>19</v>
      </c>
      <c r="F7" s="36" t="s">
        <v>19</v>
      </c>
      <c r="G7" s="37" t="s">
        <v>19</v>
      </c>
    </row>
    <row r="8" spans="1:7" ht="42" customHeight="1">
      <c r="A8" s="38">
        <f>MAX($A$4:A7)+1</f>
        <v>1</v>
      </c>
      <c r="B8" s="39" t="s">
        <v>20</v>
      </c>
      <c r="C8" s="40" t="s">
        <v>71</v>
      </c>
      <c r="D8" s="41" t="s">
        <v>2</v>
      </c>
      <c r="E8" s="42">
        <v>530</v>
      </c>
      <c r="F8" s="42"/>
      <c r="G8" s="43">
        <f>ROUND(F8*E8,2)</f>
        <v>0</v>
      </c>
    </row>
    <row r="9" spans="1:7" ht="51">
      <c r="A9" s="44">
        <f>MAX($A$4:A8)+1</f>
        <v>2</v>
      </c>
      <c r="B9" s="45" t="s">
        <v>30</v>
      </c>
      <c r="C9" s="6" t="s">
        <v>72</v>
      </c>
      <c r="D9" s="3" t="s">
        <v>2</v>
      </c>
      <c r="E9" s="4">
        <v>530</v>
      </c>
      <c r="F9" s="4"/>
      <c r="G9" s="46">
        <f>ROUND(F9*E9,2)</f>
        <v>0</v>
      </c>
    </row>
    <row r="10" spans="1:7" ht="35.25" customHeight="1">
      <c r="A10" s="44">
        <f>MAX($A$4:A9)+1</f>
        <v>3</v>
      </c>
      <c r="B10" s="45" t="s">
        <v>21</v>
      </c>
      <c r="C10" s="6" t="s">
        <v>73</v>
      </c>
      <c r="D10" s="3" t="s">
        <v>36</v>
      </c>
      <c r="E10" s="47">
        <v>2</v>
      </c>
      <c r="F10" s="47"/>
      <c r="G10" s="46">
        <f>ROUND(F10*E10,2)</f>
        <v>0</v>
      </c>
    </row>
    <row r="11" spans="1:7" s="50" customFormat="1" ht="12.75">
      <c r="A11" s="48"/>
      <c r="B11" s="33" t="s">
        <v>23</v>
      </c>
      <c r="C11" s="34" t="s">
        <v>24</v>
      </c>
      <c r="D11" s="35" t="s">
        <v>19</v>
      </c>
      <c r="E11" s="36" t="s">
        <v>19</v>
      </c>
      <c r="F11" s="36" t="s">
        <v>19</v>
      </c>
      <c r="G11" s="49" t="s">
        <v>19</v>
      </c>
    </row>
    <row r="12" spans="1:7" s="50" customFormat="1" ht="38.25">
      <c r="A12" s="44">
        <f>MAX($A$4:A11)+1</f>
        <v>4</v>
      </c>
      <c r="B12" s="51" t="s">
        <v>37</v>
      </c>
      <c r="C12" s="52" t="s">
        <v>50</v>
      </c>
      <c r="D12" s="53" t="s">
        <v>2</v>
      </c>
      <c r="E12" s="54">
        <v>530</v>
      </c>
      <c r="F12" s="54"/>
      <c r="G12" s="46">
        <f>ROUND(F12*E12,2)</f>
        <v>0</v>
      </c>
    </row>
    <row r="13" spans="1:7" s="50" customFormat="1" ht="12.75">
      <c r="A13" s="44">
        <f>MAX($A$4:A12)+1</f>
        <v>5</v>
      </c>
      <c r="B13" s="55" t="s">
        <v>38</v>
      </c>
      <c r="C13" s="52" t="s">
        <v>51</v>
      </c>
      <c r="D13" s="53" t="s">
        <v>2</v>
      </c>
      <c r="E13" s="54">
        <v>530</v>
      </c>
      <c r="F13" s="54"/>
      <c r="G13" s="46"/>
    </row>
    <row r="14" spans="1:12" s="50" customFormat="1" ht="25.5">
      <c r="A14" s="44">
        <f>MAX($A$4:A13)+1</f>
        <v>6</v>
      </c>
      <c r="B14" s="55" t="s">
        <v>39</v>
      </c>
      <c r="C14" s="52" t="s">
        <v>45</v>
      </c>
      <c r="D14" s="53" t="s">
        <v>2</v>
      </c>
      <c r="E14" s="54">
        <f>321.5+73</f>
        <v>394.5</v>
      </c>
      <c r="F14" s="54"/>
      <c r="G14" s="46">
        <f>ROUND(F14*E14,2)</f>
        <v>0</v>
      </c>
      <c r="I14" s="9"/>
      <c r="J14" s="9"/>
      <c r="K14" s="9"/>
      <c r="L14" s="9"/>
    </row>
    <row r="15" spans="1:12" s="50" customFormat="1" ht="25.5">
      <c r="A15" s="44">
        <f>MAX($A$4:A14)+1</f>
        <v>7</v>
      </c>
      <c r="B15" s="45"/>
      <c r="C15" s="52" t="s">
        <v>52</v>
      </c>
      <c r="D15" s="53" t="s">
        <v>2</v>
      </c>
      <c r="E15" s="54">
        <f>E14</f>
        <v>394.5</v>
      </c>
      <c r="F15" s="54"/>
      <c r="G15" s="56">
        <f>ROUND(F15*E15,2)</f>
        <v>0</v>
      </c>
      <c r="I15" s="9"/>
      <c r="J15" s="9"/>
      <c r="K15" s="9"/>
      <c r="L15" s="9"/>
    </row>
    <row r="16" spans="1:7" ht="12.75">
      <c r="A16" s="57"/>
      <c r="B16" s="33" t="s">
        <v>41</v>
      </c>
      <c r="C16" s="34" t="s">
        <v>26</v>
      </c>
      <c r="D16" s="35" t="s">
        <v>19</v>
      </c>
      <c r="E16" s="36" t="s">
        <v>19</v>
      </c>
      <c r="F16" s="36" t="s">
        <v>19</v>
      </c>
      <c r="G16" s="49" t="s">
        <v>19</v>
      </c>
    </row>
    <row r="17" spans="1:7" ht="51" customHeight="1">
      <c r="A17" s="58">
        <f>MAX($A$7:A16)+1</f>
        <v>8</v>
      </c>
      <c r="B17" s="51" t="s">
        <v>27</v>
      </c>
      <c r="C17" s="59" t="s">
        <v>74</v>
      </c>
      <c r="D17" s="60" t="s">
        <v>2</v>
      </c>
      <c r="E17" s="61">
        <f>106.5+47</f>
        <v>153.5</v>
      </c>
      <c r="F17" s="61"/>
      <c r="G17" s="62">
        <f>ROUND(F17*E17,2)</f>
        <v>0</v>
      </c>
    </row>
    <row r="18" spans="1:7" ht="14.25" customHeight="1">
      <c r="A18" s="57"/>
      <c r="B18" s="33" t="s">
        <v>28</v>
      </c>
      <c r="C18" s="34" t="s">
        <v>56</v>
      </c>
      <c r="D18" s="35" t="s">
        <v>19</v>
      </c>
      <c r="E18" s="36" t="s">
        <v>19</v>
      </c>
      <c r="F18" s="36" t="s">
        <v>19</v>
      </c>
      <c r="G18" s="49" t="s">
        <v>19</v>
      </c>
    </row>
    <row r="19" spans="1:7" ht="30" customHeight="1">
      <c r="A19" s="58">
        <f>MAX($A$7:A18)+1</f>
        <v>9</v>
      </c>
      <c r="B19" s="63" t="s">
        <v>29</v>
      </c>
      <c r="C19" s="64" t="s">
        <v>54</v>
      </c>
      <c r="D19" s="1" t="s">
        <v>1</v>
      </c>
      <c r="E19" s="2">
        <v>99</v>
      </c>
      <c r="F19" s="2"/>
      <c r="G19" s="62">
        <f>ROUND(F19*E19,2)</f>
        <v>0</v>
      </c>
    </row>
    <row r="20" spans="1:7" ht="33" customHeight="1">
      <c r="A20" s="65">
        <v>10</v>
      </c>
      <c r="B20" s="45"/>
      <c r="C20" s="5" t="s">
        <v>75</v>
      </c>
      <c r="D20" s="3" t="s">
        <v>1</v>
      </c>
      <c r="E20" s="4">
        <v>51</v>
      </c>
      <c r="F20" s="4"/>
      <c r="G20" s="46"/>
    </row>
    <row r="21" spans="1:7" ht="33.75" customHeight="1">
      <c r="A21" s="65">
        <v>11</v>
      </c>
      <c r="B21" s="45"/>
      <c r="C21" s="6" t="s">
        <v>55</v>
      </c>
      <c r="D21" s="3" t="s">
        <v>1</v>
      </c>
      <c r="E21" s="4">
        <v>59</v>
      </c>
      <c r="F21" s="4"/>
      <c r="G21" s="46"/>
    </row>
    <row r="22" spans="1:7" ht="12.75">
      <c r="A22" s="57"/>
      <c r="B22" s="33" t="s">
        <v>40</v>
      </c>
      <c r="C22" s="34" t="s">
        <v>59</v>
      </c>
      <c r="D22" s="35" t="s">
        <v>19</v>
      </c>
      <c r="E22" s="36" t="s">
        <v>19</v>
      </c>
      <c r="F22" s="36" t="s">
        <v>19</v>
      </c>
      <c r="G22" s="49" t="s">
        <v>19</v>
      </c>
    </row>
    <row r="23" spans="1:7" ht="12.75">
      <c r="A23" s="65"/>
      <c r="B23" s="45"/>
      <c r="C23" s="66" t="s">
        <v>25</v>
      </c>
      <c r="D23" s="3"/>
      <c r="E23" s="4"/>
      <c r="F23" s="4"/>
      <c r="G23" s="56"/>
    </row>
    <row r="24" spans="1:7" ht="33.75" customHeight="1">
      <c r="A24" s="65">
        <f>MAX($A$7:A23)+1</f>
        <v>12</v>
      </c>
      <c r="B24" s="45" t="s">
        <v>43</v>
      </c>
      <c r="C24" s="6" t="s">
        <v>53</v>
      </c>
      <c r="D24" s="3" t="s">
        <v>2</v>
      </c>
      <c r="E24" s="4">
        <v>321.5</v>
      </c>
      <c r="F24" s="4"/>
      <c r="G24" s="46">
        <f>ROUND(F24*E24,2)</f>
        <v>0</v>
      </c>
    </row>
    <row r="25" spans="1:7" ht="36" customHeight="1">
      <c r="A25" s="65">
        <f>MAX($A$7:A24)+1</f>
        <v>13</v>
      </c>
      <c r="B25" s="45" t="s">
        <v>43</v>
      </c>
      <c r="C25" s="5" t="s">
        <v>76</v>
      </c>
      <c r="D25" s="3" t="s">
        <v>2</v>
      </c>
      <c r="E25" s="4">
        <v>73.5</v>
      </c>
      <c r="F25" s="4"/>
      <c r="G25" s="46">
        <f>ROUND(F25*E25,2)</f>
        <v>0</v>
      </c>
    </row>
    <row r="26" spans="1:7" ht="20.25" customHeight="1">
      <c r="A26" s="65"/>
      <c r="B26" s="45"/>
      <c r="C26" s="7" t="s">
        <v>61</v>
      </c>
      <c r="D26" s="3"/>
      <c r="E26" s="4"/>
      <c r="F26" s="4"/>
      <c r="G26" s="46"/>
    </row>
    <row r="27" spans="1:7" ht="25.5">
      <c r="A27" s="65">
        <f>MAX($A$7:A26)+1</f>
        <v>14</v>
      </c>
      <c r="B27" s="45" t="s">
        <v>44</v>
      </c>
      <c r="C27" s="67" t="s">
        <v>58</v>
      </c>
      <c r="D27" s="3" t="s">
        <v>22</v>
      </c>
      <c r="E27" s="4">
        <v>4</v>
      </c>
      <c r="F27" s="4"/>
      <c r="G27" s="46"/>
    </row>
    <row r="28" spans="1:7" ht="33" customHeight="1">
      <c r="A28" s="65">
        <f>MAX($A$7:A27)+1</f>
        <v>15</v>
      </c>
      <c r="B28" s="68"/>
      <c r="C28" s="6" t="s">
        <v>70</v>
      </c>
      <c r="D28" s="3" t="s">
        <v>22</v>
      </c>
      <c r="E28" s="4">
        <v>4</v>
      </c>
      <c r="F28" s="4"/>
      <c r="G28" s="46"/>
    </row>
    <row r="29" spans="1:7" ht="46.5" customHeight="1">
      <c r="A29" s="65">
        <f>MAX($A$7:A28)+1</f>
        <v>16</v>
      </c>
      <c r="B29" s="45"/>
      <c r="C29" s="6" t="s">
        <v>77</v>
      </c>
      <c r="D29" s="3" t="s">
        <v>36</v>
      </c>
      <c r="E29" s="4">
        <v>2</v>
      </c>
      <c r="F29" s="4"/>
      <c r="G29" s="46"/>
    </row>
    <row r="30" spans="1:7" ht="30.75" customHeight="1">
      <c r="A30" s="65">
        <f>MAX($A$7:A29)+1</f>
        <v>17</v>
      </c>
      <c r="B30" s="45"/>
      <c r="C30" s="6" t="s">
        <v>63</v>
      </c>
      <c r="D30" s="3" t="s">
        <v>36</v>
      </c>
      <c r="E30" s="4">
        <v>1</v>
      </c>
      <c r="F30" s="4"/>
      <c r="G30" s="46"/>
    </row>
    <row r="31" spans="1:7" ht="15" customHeight="1">
      <c r="A31" s="65"/>
      <c r="B31" s="45"/>
      <c r="C31" s="66" t="s">
        <v>62</v>
      </c>
      <c r="D31" s="3"/>
      <c r="E31" s="4"/>
      <c r="F31" s="4"/>
      <c r="G31" s="56"/>
    </row>
    <row r="32" spans="1:7" ht="12.75">
      <c r="A32" s="65"/>
      <c r="B32" s="45" t="s">
        <v>57</v>
      </c>
      <c r="C32" s="69" t="s">
        <v>86</v>
      </c>
      <c r="D32" s="3"/>
      <c r="E32" s="4"/>
      <c r="F32" s="4"/>
      <c r="G32" s="56"/>
    </row>
    <row r="33" spans="1:7" ht="23.25" customHeight="1">
      <c r="A33" s="65">
        <f>MAX($A$7:A32)+1</f>
        <v>18</v>
      </c>
      <c r="B33" s="45"/>
      <c r="C33" s="69" t="s">
        <v>87</v>
      </c>
      <c r="D33" s="3" t="s">
        <v>22</v>
      </c>
      <c r="E33" s="4">
        <v>1</v>
      </c>
      <c r="F33" s="4"/>
      <c r="G33" s="46">
        <f aca="true" t="shared" si="0" ref="G33:G41">ROUND(F33*E33,2)</f>
        <v>0</v>
      </c>
    </row>
    <row r="34" spans="1:7" ht="23.25" customHeight="1">
      <c r="A34" s="65">
        <f>MAX($A$7:A33)+1</f>
        <v>19</v>
      </c>
      <c r="B34" s="45"/>
      <c r="C34" s="67" t="s">
        <v>88</v>
      </c>
      <c r="D34" s="3" t="s">
        <v>22</v>
      </c>
      <c r="E34" s="4">
        <v>1</v>
      </c>
      <c r="F34" s="4"/>
      <c r="G34" s="46">
        <f t="shared" si="0"/>
        <v>0</v>
      </c>
    </row>
    <row r="35" spans="1:7" ht="23.25" customHeight="1">
      <c r="A35" s="65">
        <f>MAX($A$7:A34)+1</f>
        <v>20</v>
      </c>
      <c r="B35" s="45"/>
      <c r="C35" s="69" t="s">
        <v>89</v>
      </c>
      <c r="D35" s="3" t="s">
        <v>22</v>
      </c>
      <c r="E35" s="4">
        <v>8</v>
      </c>
      <c r="F35" s="4"/>
      <c r="G35" s="46"/>
    </row>
    <row r="36" spans="1:7" ht="23.25" customHeight="1">
      <c r="A36" s="65">
        <f>MAX($A$7:A35)+1</f>
        <v>21</v>
      </c>
      <c r="B36" s="45"/>
      <c r="C36" s="69" t="s">
        <v>90</v>
      </c>
      <c r="D36" s="3" t="s">
        <v>36</v>
      </c>
      <c r="E36" s="4">
        <v>7</v>
      </c>
      <c r="F36" s="4"/>
      <c r="G36" s="46"/>
    </row>
    <row r="37" spans="1:7" ht="23.25" customHeight="1">
      <c r="A37" s="65">
        <f>MAX($A$7:A36)+1</f>
        <v>22</v>
      </c>
      <c r="B37" s="45"/>
      <c r="C37" s="69" t="s">
        <v>91</v>
      </c>
      <c r="D37" s="3" t="s">
        <v>1</v>
      </c>
      <c r="E37" s="4">
        <v>91</v>
      </c>
      <c r="F37" s="4"/>
      <c r="G37" s="46"/>
    </row>
    <row r="38" spans="1:7" ht="23.25" customHeight="1">
      <c r="A38" s="65"/>
      <c r="B38" s="45"/>
      <c r="C38" s="66" t="s">
        <v>78</v>
      </c>
      <c r="D38" s="3"/>
      <c r="E38" s="4"/>
      <c r="F38" s="4"/>
      <c r="G38" s="46">
        <f t="shared" si="0"/>
        <v>0</v>
      </c>
    </row>
    <row r="39" spans="1:7" ht="48" customHeight="1">
      <c r="A39" s="65">
        <f>MAX($A$7:A38)+1</f>
        <v>23</v>
      </c>
      <c r="B39" s="45" t="s">
        <v>60</v>
      </c>
      <c r="C39" s="69" t="s">
        <v>65</v>
      </c>
      <c r="D39" s="3"/>
      <c r="E39" s="4"/>
      <c r="F39" s="4"/>
      <c r="G39" s="46">
        <f t="shared" si="0"/>
        <v>0</v>
      </c>
    </row>
    <row r="40" spans="1:7" ht="108.75" customHeight="1">
      <c r="A40" s="65">
        <f>MAX($A$7:A39)+1</f>
        <v>24</v>
      </c>
      <c r="B40" s="45"/>
      <c r="C40" s="8" t="s">
        <v>94</v>
      </c>
      <c r="D40" s="3" t="s">
        <v>36</v>
      </c>
      <c r="E40" s="4">
        <v>1</v>
      </c>
      <c r="F40" s="4"/>
      <c r="G40" s="46">
        <f t="shared" si="0"/>
        <v>0</v>
      </c>
    </row>
    <row r="41" spans="1:7" ht="67.5" customHeight="1">
      <c r="A41" s="65">
        <f>MAX($A$7:A40)+1</f>
        <v>25</v>
      </c>
      <c r="B41" s="45"/>
      <c r="C41" s="69" t="s">
        <v>92</v>
      </c>
      <c r="D41" s="3" t="s">
        <v>36</v>
      </c>
      <c r="E41" s="4">
        <v>1</v>
      </c>
      <c r="F41" s="4"/>
      <c r="G41" s="46">
        <f t="shared" si="0"/>
        <v>0</v>
      </c>
    </row>
    <row r="42" spans="1:7" ht="45" customHeight="1">
      <c r="A42" s="65">
        <f>MAX($A$7:A41)+1</f>
        <v>26</v>
      </c>
      <c r="B42" s="45"/>
      <c r="C42" s="69" t="s">
        <v>69</v>
      </c>
      <c r="D42" s="3" t="s">
        <v>36</v>
      </c>
      <c r="E42" s="4">
        <v>1</v>
      </c>
      <c r="F42" s="4"/>
      <c r="G42" s="46"/>
    </row>
    <row r="43" spans="1:7" ht="45" customHeight="1">
      <c r="A43" s="65">
        <f>MAX($A$7:A42)+1</f>
        <v>27</v>
      </c>
      <c r="B43" s="45"/>
      <c r="C43" s="69" t="s">
        <v>68</v>
      </c>
      <c r="D43" s="3" t="s">
        <v>36</v>
      </c>
      <c r="E43" s="4">
        <v>1</v>
      </c>
      <c r="F43" s="4"/>
      <c r="G43" s="46"/>
    </row>
    <row r="44" spans="1:7" ht="45" customHeight="1">
      <c r="A44" s="65">
        <f>MAX($A$7:A43)+1</f>
        <v>28</v>
      </c>
      <c r="B44" s="45"/>
      <c r="C44" s="69" t="s">
        <v>67</v>
      </c>
      <c r="D44" s="3" t="s">
        <v>36</v>
      </c>
      <c r="E44" s="4">
        <v>1</v>
      </c>
      <c r="F44" s="4"/>
      <c r="G44" s="46"/>
    </row>
    <row r="45" spans="1:7" ht="45" customHeight="1" thickBot="1">
      <c r="A45" s="65">
        <f>MAX($A$7:A44)+1</f>
        <v>29</v>
      </c>
      <c r="B45" s="45"/>
      <c r="C45" s="69" t="s">
        <v>66</v>
      </c>
      <c r="D45" s="3" t="s">
        <v>36</v>
      </c>
      <c r="E45" s="4">
        <v>1</v>
      </c>
      <c r="F45" s="4"/>
      <c r="G45" s="46"/>
    </row>
    <row r="46" spans="1:7" ht="24.75" customHeight="1" thickBot="1" thickTop="1">
      <c r="A46" s="70"/>
      <c r="B46" s="71" t="s">
        <v>42</v>
      </c>
      <c r="C46" s="71"/>
      <c r="D46" s="72"/>
      <c r="E46" s="73"/>
      <c r="F46" s="81"/>
      <c r="G46" s="74">
        <f>SUM(G8:G45)</f>
        <v>0</v>
      </c>
    </row>
    <row r="47" spans="1:7" ht="13.5" thickTop="1">
      <c r="A47" s="75"/>
      <c r="G47" s="78"/>
    </row>
    <row r="48" spans="1:7" ht="12.75">
      <c r="A48" s="79"/>
      <c r="G48" s="80"/>
    </row>
  </sheetData>
  <sheetProtection/>
  <mergeCells count="3">
    <mergeCell ref="A1:G1"/>
    <mergeCell ref="D3:E3"/>
    <mergeCell ref="A2:G2"/>
  </mergeCells>
  <printOptions/>
  <pageMargins left="1.0236220472440944" right="0.31496062992125984" top="0.5118110236220472" bottom="0.7874015748031497" header="0.5118110236220472" footer="0.5511811023622047"/>
  <pageSetup fitToHeight="2" fitToWidth="1" horizontalDpi="600" verticalDpi="600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zoomScalePageLayoutView="0" workbookViewId="0" topLeftCell="A33">
      <selection activeCell="L39" sqref="L39"/>
    </sheetView>
  </sheetViews>
  <sheetFormatPr defaultColWidth="7.8515625" defaultRowHeight="12.75"/>
  <cols>
    <col min="1" max="1" width="4.421875" style="9" customWidth="1"/>
    <col min="2" max="2" width="10.140625" style="9" customWidth="1"/>
    <col min="3" max="3" width="44.28125" style="9" customWidth="1"/>
    <col min="4" max="4" width="6.00390625" style="76" customWidth="1"/>
    <col min="5" max="5" width="8.8515625" style="77" customWidth="1"/>
    <col min="6" max="6" width="12.8515625" style="77" customWidth="1"/>
    <col min="7" max="7" width="19.7109375" style="77" customWidth="1"/>
    <col min="8" max="16384" width="7.8515625" style="9" customWidth="1"/>
  </cols>
  <sheetData>
    <row r="1" spans="1:7" ht="60.75" customHeight="1" thickBot="1" thickTop="1">
      <c r="A1" s="82" t="s">
        <v>46</v>
      </c>
      <c r="B1" s="83"/>
      <c r="C1" s="83"/>
      <c r="D1" s="83"/>
      <c r="E1" s="83"/>
      <c r="F1" s="83"/>
      <c r="G1" s="84"/>
    </row>
    <row r="2" spans="1:7" ht="26.25" customHeight="1" thickBot="1" thickTop="1">
      <c r="A2" s="87" t="s">
        <v>79</v>
      </c>
      <c r="B2" s="88"/>
      <c r="C2" s="88"/>
      <c r="D2" s="88"/>
      <c r="E2" s="88"/>
      <c r="F2" s="88"/>
      <c r="G2" s="89"/>
    </row>
    <row r="3" spans="1:7" ht="16.5" customHeight="1" thickTop="1">
      <c r="A3" s="10"/>
      <c r="B3" s="11" t="s">
        <v>32</v>
      </c>
      <c r="C3" s="12" t="s">
        <v>3</v>
      </c>
      <c r="D3" s="85" t="s">
        <v>4</v>
      </c>
      <c r="E3" s="86"/>
      <c r="F3" s="13" t="s">
        <v>35</v>
      </c>
      <c r="G3" s="14"/>
    </row>
    <row r="4" spans="1:7" ht="16.5" customHeight="1">
      <c r="A4" s="15" t="s">
        <v>5</v>
      </c>
      <c r="B4" s="16" t="s">
        <v>33</v>
      </c>
      <c r="C4" s="17" t="s">
        <v>6</v>
      </c>
      <c r="D4" s="18"/>
      <c r="E4" s="19"/>
      <c r="F4" s="20" t="s">
        <v>48</v>
      </c>
      <c r="G4" s="21" t="s">
        <v>47</v>
      </c>
    </row>
    <row r="5" spans="1:7" ht="16.5" customHeight="1" thickBot="1">
      <c r="A5" s="22"/>
      <c r="B5" s="23" t="s">
        <v>34</v>
      </c>
      <c r="C5" s="24" t="s">
        <v>7</v>
      </c>
      <c r="D5" s="25" t="s">
        <v>8</v>
      </c>
      <c r="E5" s="26" t="s">
        <v>9</v>
      </c>
      <c r="F5" s="26" t="s">
        <v>0</v>
      </c>
      <c r="G5" s="27" t="s">
        <v>0</v>
      </c>
    </row>
    <row r="6" spans="1:7" ht="14.25" thickBot="1" thickTop="1">
      <c r="A6" s="28" t="s">
        <v>10</v>
      </c>
      <c r="B6" s="29" t="s">
        <v>11</v>
      </c>
      <c r="C6" s="29" t="s">
        <v>12</v>
      </c>
      <c r="D6" s="29" t="s">
        <v>13</v>
      </c>
      <c r="E6" s="30" t="s">
        <v>14</v>
      </c>
      <c r="F6" s="30" t="s">
        <v>15</v>
      </c>
      <c r="G6" s="31" t="s">
        <v>16</v>
      </c>
    </row>
    <row r="7" spans="1:7" ht="18" customHeight="1" thickTop="1">
      <c r="A7" s="32"/>
      <c r="B7" s="33" t="s">
        <v>17</v>
      </c>
      <c r="C7" s="34" t="s">
        <v>18</v>
      </c>
      <c r="D7" s="35" t="s">
        <v>19</v>
      </c>
      <c r="E7" s="36" t="s">
        <v>19</v>
      </c>
      <c r="F7" s="36" t="s">
        <v>19</v>
      </c>
      <c r="G7" s="37" t="s">
        <v>19</v>
      </c>
    </row>
    <row r="8" spans="1:7" ht="42" customHeight="1">
      <c r="A8" s="38">
        <f>MAX($A$4:A7)+1</f>
        <v>1</v>
      </c>
      <c r="B8" s="39" t="s">
        <v>20</v>
      </c>
      <c r="C8" s="40" t="s">
        <v>71</v>
      </c>
      <c r="D8" s="41" t="s">
        <v>2</v>
      </c>
      <c r="E8" s="42">
        <v>555</v>
      </c>
      <c r="F8" s="42"/>
      <c r="G8" s="43">
        <f>ROUND(F8*E8,2)</f>
        <v>0</v>
      </c>
    </row>
    <row r="9" spans="1:7" ht="51">
      <c r="A9" s="44">
        <f>MAX($A$4:A8)+1</f>
        <v>2</v>
      </c>
      <c r="B9" s="45" t="s">
        <v>30</v>
      </c>
      <c r="C9" s="6" t="s">
        <v>72</v>
      </c>
      <c r="D9" s="3" t="s">
        <v>2</v>
      </c>
      <c r="E9" s="4">
        <v>555</v>
      </c>
      <c r="F9" s="4"/>
      <c r="G9" s="46">
        <f>ROUND(F9*E9,2)</f>
        <v>0</v>
      </c>
    </row>
    <row r="10" spans="1:7" s="50" customFormat="1" ht="12.75">
      <c r="A10" s="48"/>
      <c r="B10" s="33" t="s">
        <v>23</v>
      </c>
      <c r="C10" s="34" t="s">
        <v>24</v>
      </c>
      <c r="D10" s="35" t="s">
        <v>19</v>
      </c>
      <c r="E10" s="36" t="s">
        <v>19</v>
      </c>
      <c r="F10" s="36" t="s">
        <v>19</v>
      </c>
      <c r="G10" s="49" t="s">
        <v>19</v>
      </c>
    </row>
    <row r="11" spans="1:7" s="50" customFormat="1" ht="38.25">
      <c r="A11" s="44">
        <f>MAX($A$4:A10)+1</f>
        <v>3</v>
      </c>
      <c r="B11" s="51" t="s">
        <v>37</v>
      </c>
      <c r="C11" s="52" t="s">
        <v>50</v>
      </c>
      <c r="D11" s="53" t="s">
        <v>2</v>
      </c>
      <c r="E11" s="54">
        <v>555</v>
      </c>
      <c r="F11" s="54"/>
      <c r="G11" s="46">
        <f>ROUND(F11*E11,2)</f>
        <v>0</v>
      </c>
    </row>
    <row r="12" spans="1:7" s="50" customFormat="1" ht="25.5" customHeight="1">
      <c r="A12" s="44">
        <f>MAX($A$4:A11)+1</f>
        <v>4</v>
      </c>
      <c r="B12" s="55" t="s">
        <v>38</v>
      </c>
      <c r="C12" s="52" t="s">
        <v>51</v>
      </c>
      <c r="D12" s="53" t="s">
        <v>2</v>
      </c>
      <c r="E12" s="54">
        <v>555</v>
      </c>
      <c r="F12" s="54"/>
      <c r="G12" s="46"/>
    </row>
    <row r="13" spans="1:12" s="50" customFormat="1" ht="34.5" customHeight="1">
      <c r="A13" s="44">
        <f>MAX($A$4:A12)+1</f>
        <v>5</v>
      </c>
      <c r="B13" s="55" t="s">
        <v>39</v>
      </c>
      <c r="C13" s="52" t="s">
        <v>45</v>
      </c>
      <c r="D13" s="53" t="s">
        <v>2</v>
      </c>
      <c r="E13" s="54">
        <f>278.2+53.8</f>
        <v>332</v>
      </c>
      <c r="F13" s="54"/>
      <c r="G13" s="46">
        <f>ROUND(F13*E13,2)</f>
        <v>0</v>
      </c>
      <c r="I13" s="9"/>
      <c r="J13" s="9"/>
      <c r="K13" s="9"/>
      <c r="L13" s="9"/>
    </row>
    <row r="14" spans="1:12" s="50" customFormat="1" ht="33" customHeight="1">
      <c r="A14" s="44">
        <f>MAX($A$4:A13)+1</f>
        <v>6</v>
      </c>
      <c r="B14" s="45"/>
      <c r="C14" s="52" t="s">
        <v>52</v>
      </c>
      <c r="D14" s="53" t="s">
        <v>2</v>
      </c>
      <c r="E14" s="54">
        <f>E13</f>
        <v>332</v>
      </c>
      <c r="F14" s="54"/>
      <c r="G14" s="56">
        <f>ROUND(F14*E14,2)</f>
        <v>0</v>
      </c>
      <c r="I14" s="9"/>
      <c r="J14" s="9"/>
      <c r="K14" s="9"/>
      <c r="L14" s="9"/>
    </row>
    <row r="15" spans="1:7" ht="12.75">
      <c r="A15" s="57"/>
      <c r="B15" s="33" t="s">
        <v>41</v>
      </c>
      <c r="C15" s="34" t="s">
        <v>26</v>
      </c>
      <c r="D15" s="35" t="s">
        <v>19</v>
      </c>
      <c r="E15" s="36" t="s">
        <v>19</v>
      </c>
      <c r="F15" s="36" t="s">
        <v>19</v>
      </c>
      <c r="G15" s="49" t="s">
        <v>19</v>
      </c>
    </row>
    <row r="16" spans="1:7" ht="51" customHeight="1">
      <c r="A16" s="58">
        <f>MAX($A$7:A15)+1</f>
        <v>7</v>
      </c>
      <c r="B16" s="51" t="s">
        <v>27</v>
      </c>
      <c r="C16" s="59" t="s">
        <v>74</v>
      </c>
      <c r="D16" s="60" t="s">
        <v>2</v>
      </c>
      <c r="E16" s="61">
        <f>173+51</f>
        <v>224</v>
      </c>
      <c r="F16" s="61"/>
      <c r="G16" s="62">
        <f>ROUND(F16*E16,2)</f>
        <v>0</v>
      </c>
    </row>
    <row r="17" spans="1:7" ht="14.25" customHeight="1">
      <c r="A17" s="57"/>
      <c r="B17" s="33" t="s">
        <v>28</v>
      </c>
      <c r="C17" s="34" t="s">
        <v>56</v>
      </c>
      <c r="D17" s="35" t="s">
        <v>19</v>
      </c>
      <c r="E17" s="36" t="s">
        <v>19</v>
      </c>
      <c r="F17" s="36" t="s">
        <v>19</v>
      </c>
      <c r="G17" s="49" t="s">
        <v>19</v>
      </c>
    </row>
    <row r="18" spans="1:7" ht="30" customHeight="1">
      <c r="A18" s="58">
        <f>MAX($A$7:A17)+1</f>
        <v>8</v>
      </c>
      <c r="B18" s="63" t="s">
        <v>29</v>
      </c>
      <c r="C18" s="64" t="s">
        <v>54</v>
      </c>
      <c r="D18" s="1" t="s">
        <v>1</v>
      </c>
      <c r="E18" s="2">
        <v>73</v>
      </c>
      <c r="F18" s="2"/>
      <c r="G18" s="62">
        <f>ROUND(F18*E18,2)</f>
        <v>0</v>
      </c>
    </row>
    <row r="19" spans="1:7" ht="33" customHeight="1">
      <c r="A19" s="65">
        <v>10</v>
      </c>
      <c r="B19" s="45"/>
      <c r="C19" s="5" t="s">
        <v>75</v>
      </c>
      <c r="D19" s="3" t="s">
        <v>1</v>
      </c>
      <c r="E19" s="4">
        <f>37.5+13.1+17.7</f>
        <v>68.3</v>
      </c>
      <c r="F19" s="4"/>
      <c r="G19" s="46"/>
    </row>
    <row r="20" spans="1:7" ht="33.75" customHeight="1">
      <c r="A20" s="65">
        <v>11</v>
      </c>
      <c r="B20" s="45"/>
      <c r="C20" s="6" t="s">
        <v>55</v>
      </c>
      <c r="D20" s="3" t="s">
        <v>1</v>
      </c>
      <c r="E20" s="4">
        <f>34.8+27.2</f>
        <v>62</v>
      </c>
      <c r="F20" s="4"/>
      <c r="G20" s="46"/>
    </row>
    <row r="21" spans="1:7" ht="12.75">
      <c r="A21" s="57"/>
      <c r="B21" s="33" t="s">
        <v>40</v>
      </c>
      <c r="C21" s="34" t="s">
        <v>59</v>
      </c>
      <c r="D21" s="35" t="s">
        <v>19</v>
      </c>
      <c r="E21" s="36" t="s">
        <v>19</v>
      </c>
      <c r="F21" s="36" t="s">
        <v>19</v>
      </c>
      <c r="G21" s="49" t="s">
        <v>19</v>
      </c>
    </row>
    <row r="22" spans="1:7" ht="12.75">
      <c r="A22" s="65"/>
      <c r="B22" s="45"/>
      <c r="C22" s="66" t="s">
        <v>25</v>
      </c>
      <c r="D22" s="3"/>
      <c r="E22" s="4"/>
      <c r="F22" s="4"/>
      <c r="G22" s="56"/>
    </row>
    <row r="23" spans="1:7" ht="33.75" customHeight="1">
      <c r="A23" s="65">
        <f>MAX($A$7:A22)+1</f>
        <v>12</v>
      </c>
      <c r="B23" s="45" t="s">
        <v>43</v>
      </c>
      <c r="C23" s="6" t="s">
        <v>53</v>
      </c>
      <c r="D23" s="3" t="s">
        <v>2</v>
      </c>
      <c r="E23" s="4">
        <v>278.2</v>
      </c>
      <c r="F23" s="4"/>
      <c r="G23" s="46">
        <f>ROUND(F23*E23,2)</f>
        <v>0</v>
      </c>
    </row>
    <row r="24" spans="1:7" ht="36" customHeight="1">
      <c r="A24" s="65">
        <f>MAX($A$7:A23)+1</f>
        <v>13</v>
      </c>
      <c r="B24" s="45" t="s">
        <v>43</v>
      </c>
      <c r="C24" s="5" t="s">
        <v>76</v>
      </c>
      <c r="D24" s="3" t="s">
        <v>2</v>
      </c>
      <c r="E24" s="4">
        <v>53.8</v>
      </c>
      <c r="F24" s="4"/>
      <c r="G24" s="46">
        <f>ROUND(F24*E24,2)</f>
        <v>0</v>
      </c>
    </row>
    <row r="25" spans="1:7" ht="20.25" customHeight="1">
      <c r="A25" s="65"/>
      <c r="B25" s="45"/>
      <c r="C25" s="7" t="s">
        <v>61</v>
      </c>
      <c r="D25" s="3"/>
      <c r="E25" s="4"/>
      <c r="F25" s="4"/>
      <c r="G25" s="46"/>
    </row>
    <row r="26" spans="1:7" ht="25.5">
      <c r="A26" s="65">
        <f>MAX($A$7:A25)+1</f>
        <v>14</v>
      </c>
      <c r="B26" s="45" t="s">
        <v>44</v>
      </c>
      <c r="C26" s="67" t="s">
        <v>58</v>
      </c>
      <c r="D26" s="3" t="s">
        <v>22</v>
      </c>
      <c r="E26" s="4">
        <v>4</v>
      </c>
      <c r="F26" s="4"/>
      <c r="G26" s="46"/>
    </row>
    <row r="27" spans="1:7" ht="33" customHeight="1">
      <c r="A27" s="65">
        <f>MAX($A$7:A26)+1</f>
        <v>15</v>
      </c>
      <c r="B27" s="68"/>
      <c r="C27" s="6" t="s">
        <v>70</v>
      </c>
      <c r="D27" s="3" t="s">
        <v>22</v>
      </c>
      <c r="E27" s="4">
        <v>3</v>
      </c>
      <c r="F27" s="4"/>
      <c r="G27" s="46"/>
    </row>
    <row r="28" spans="1:7" ht="46.5" customHeight="1">
      <c r="A28" s="65">
        <f>MAX($A$7:A27)+1</f>
        <v>16</v>
      </c>
      <c r="B28" s="45"/>
      <c r="C28" s="6" t="s">
        <v>77</v>
      </c>
      <c r="D28" s="3" t="s">
        <v>36</v>
      </c>
      <c r="E28" s="4">
        <v>2</v>
      </c>
      <c r="F28" s="4"/>
      <c r="G28" s="46"/>
    </row>
    <row r="29" spans="1:7" ht="30.75" customHeight="1">
      <c r="A29" s="65">
        <f>MAX($A$7:A28)+1</f>
        <v>17</v>
      </c>
      <c r="B29" s="45"/>
      <c r="C29" s="6" t="s">
        <v>63</v>
      </c>
      <c r="D29" s="3" t="s">
        <v>36</v>
      </c>
      <c r="E29" s="4">
        <v>1</v>
      </c>
      <c r="F29" s="4"/>
      <c r="G29" s="46"/>
    </row>
    <row r="30" spans="1:7" ht="15" customHeight="1">
      <c r="A30" s="65"/>
      <c r="B30" s="45"/>
      <c r="C30" s="66" t="s">
        <v>62</v>
      </c>
      <c r="D30" s="3"/>
      <c r="E30" s="4"/>
      <c r="F30" s="4"/>
      <c r="G30" s="56"/>
    </row>
    <row r="31" spans="1:7" ht="12.75">
      <c r="A31" s="65"/>
      <c r="B31" s="45" t="s">
        <v>57</v>
      </c>
      <c r="C31" s="69" t="s">
        <v>86</v>
      </c>
      <c r="D31" s="3"/>
      <c r="E31" s="4"/>
      <c r="F31" s="4"/>
      <c r="G31" s="56"/>
    </row>
    <row r="32" spans="1:7" ht="23.25" customHeight="1">
      <c r="A32" s="65">
        <f>MAX($A$7:A31)+1</f>
        <v>18</v>
      </c>
      <c r="B32" s="45"/>
      <c r="C32" s="69" t="s">
        <v>87</v>
      </c>
      <c r="D32" s="3" t="s">
        <v>22</v>
      </c>
      <c r="E32" s="4">
        <v>4</v>
      </c>
      <c r="F32" s="4"/>
      <c r="G32" s="46">
        <f aca="true" t="shared" si="0" ref="G32:G40">ROUND(F32*E32,2)</f>
        <v>0</v>
      </c>
    </row>
    <row r="33" spans="1:7" ht="23.25" customHeight="1">
      <c r="A33" s="65">
        <f>MAX($A$7:A32)+1</f>
        <v>19</v>
      </c>
      <c r="B33" s="45"/>
      <c r="C33" s="67" t="s">
        <v>88</v>
      </c>
      <c r="D33" s="3" t="s">
        <v>22</v>
      </c>
      <c r="E33" s="4">
        <v>3</v>
      </c>
      <c r="F33" s="4"/>
      <c r="G33" s="46">
        <f t="shared" si="0"/>
        <v>0</v>
      </c>
    </row>
    <row r="34" spans="1:7" ht="23.25" customHeight="1">
      <c r="A34" s="65">
        <f>MAX($A$7:A33)+1</f>
        <v>20</v>
      </c>
      <c r="B34" s="45"/>
      <c r="C34" s="69" t="s">
        <v>89</v>
      </c>
      <c r="D34" s="3" t="s">
        <v>22</v>
      </c>
      <c r="E34" s="4">
        <v>7</v>
      </c>
      <c r="F34" s="4"/>
      <c r="G34" s="46"/>
    </row>
    <row r="35" spans="1:7" ht="23.25" customHeight="1">
      <c r="A35" s="65">
        <f>MAX($A$7:A34)+1</f>
        <v>21</v>
      </c>
      <c r="B35" s="45"/>
      <c r="C35" s="69" t="s">
        <v>90</v>
      </c>
      <c r="D35" s="3" t="s">
        <v>36</v>
      </c>
      <c r="E35" s="4">
        <v>6</v>
      </c>
      <c r="F35" s="4"/>
      <c r="G35" s="46"/>
    </row>
    <row r="36" spans="1:7" ht="23.25" customHeight="1">
      <c r="A36" s="65">
        <f>MAX($A$7:A35)+1</f>
        <v>22</v>
      </c>
      <c r="B36" s="45"/>
      <c r="C36" s="69" t="s">
        <v>91</v>
      </c>
      <c r="D36" s="3" t="s">
        <v>1</v>
      </c>
      <c r="E36" s="4">
        <f>76.5+18.9</f>
        <v>95.4</v>
      </c>
      <c r="F36" s="4"/>
      <c r="G36" s="46"/>
    </row>
    <row r="37" spans="1:7" ht="23.25" customHeight="1">
      <c r="A37" s="65"/>
      <c r="B37" s="45"/>
      <c r="C37" s="66" t="s">
        <v>78</v>
      </c>
      <c r="D37" s="3"/>
      <c r="E37" s="4"/>
      <c r="F37" s="4"/>
      <c r="G37" s="46">
        <f t="shared" si="0"/>
        <v>0</v>
      </c>
    </row>
    <row r="38" spans="1:7" ht="48" customHeight="1">
      <c r="A38" s="65">
        <f>MAX($A$7:A37)+1</f>
        <v>23</v>
      </c>
      <c r="B38" s="45" t="s">
        <v>60</v>
      </c>
      <c r="C38" s="69" t="s">
        <v>65</v>
      </c>
      <c r="D38" s="3"/>
      <c r="E38" s="4"/>
      <c r="F38" s="4"/>
      <c r="G38" s="46">
        <f t="shared" si="0"/>
        <v>0</v>
      </c>
    </row>
    <row r="39" spans="1:7" ht="115.5" customHeight="1">
      <c r="A39" s="65">
        <f>MAX($A$7:A38)+1</f>
        <v>24</v>
      </c>
      <c r="B39" s="45"/>
      <c r="C39" s="8" t="s">
        <v>93</v>
      </c>
      <c r="D39" s="3" t="s">
        <v>36</v>
      </c>
      <c r="E39" s="4">
        <v>1</v>
      </c>
      <c r="F39" s="4"/>
      <c r="G39" s="46">
        <f t="shared" si="0"/>
        <v>0</v>
      </c>
    </row>
    <row r="40" spans="1:7" ht="67.5" customHeight="1">
      <c r="A40" s="65">
        <f>MAX($A$7:A39)+1</f>
        <v>25</v>
      </c>
      <c r="B40" s="45"/>
      <c r="C40" s="69" t="s">
        <v>92</v>
      </c>
      <c r="D40" s="3" t="s">
        <v>36</v>
      </c>
      <c r="E40" s="4">
        <v>1</v>
      </c>
      <c r="F40" s="4"/>
      <c r="G40" s="46">
        <f t="shared" si="0"/>
        <v>0</v>
      </c>
    </row>
    <row r="41" spans="1:7" ht="45" customHeight="1">
      <c r="A41" s="65">
        <f>MAX($A$7:A40)+1</f>
        <v>26</v>
      </c>
      <c r="B41" s="45"/>
      <c r="C41" s="69" t="s">
        <v>69</v>
      </c>
      <c r="D41" s="3" t="s">
        <v>36</v>
      </c>
      <c r="E41" s="4">
        <v>1</v>
      </c>
      <c r="F41" s="4"/>
      <c r="G41" s="46"/>
    </row>
    <row r="42" spans="1:7" ht="45" customHeight="1">
      <c r="A42" s="65">
        <f>MAX($A$7:A41)+1</f>
        <v>27</v>
      </c>
      <c r="B42" s="45"/>
      <c r="C42" s="69" t="s">
        <v>68</v>
      </c>
      <c r="D42" s="3" t="s">
        <v>36</v>
      </c>
      <c r="E42" s="4">
        <v>1</v>
      </c>
      <c r="F42" s="4"/>
      <c r="G42" s="46"/>
    </row>
    <row r="43" spans="1:7" ht="45" customHeight="1">
      <c r="A43" s="65">
        <f>MAX($A$7:A42)+1</f>
        <v>28</v>
      </c>
      <c r="B43" s="45"/>
      <c r="C43" s="69" t="s">
        <v>67</v>
      </c>
      <c r="D43" s="3" t="s">
        <v>36</v>
      </c>
      <c r="E43" s="4">
        <v>1</v>
      </c>
      <c r="F43" s="4"/>
      <c r="G43" s="46"/>
    </row>
    <row r="44" spans="1:7" ht="45" customHeight="1" thickBot="1">
      <c r="A44" s="65">
        <f>MAX($A$7:A43)+1</f>
        <v>29</v>
      </c>
      <c r="B44" s="45"/>
      <c r="C44" s="69" t="s">
        <v>66</v>
      </c>
      <c r="D44" s="3" t="s">
        <v>36</v>
      </c>
      <c r="E44" s="4">
        <v>1</v>
      </c>
      <c r="F44" s="4"/>
      <c r="G44" s="46"/>
    </row>
    <row r="45" spans="1:7" ht="24.75" customHeight="1" thickBot="1" thickTop="1">
      <c r="A45" s="70"/>
      <c r="B45" s="71" t="s">
        <v>80</v>
      </c>
      <c r="C45" s="71"/>
      <c r="D45" s="72"/>
      <c r="E45" s="73"/>
      <c r="F45" s="73"/>
      <c r="G45" s="74">
        <f>SUM(G8:G44)</f>
        <v>0</v>
      </c>
    </row>
    <row r="46" spans="1:7" ht="13.5" thickTop="1">
      <c r="A46" s="75"/>
      <c r="G46" s="78"/>
    </row>
    <row r="47" spans="1:7" ht="12.75">
      <c r="A47" s="79"/>
      <c r="G47" s="80"/>
    </row>
  </sheetData>
  <sheetProtection/>
  <mergeCells count="3">
    <mergeCell ref="A1:G1"/>
    <mergeCell ref="A2:G2"/>
    <mergeCell ref="D3:E3"/>
  </mergeCells>
  <printOptions/>
  <pageMargins left="0.9055118110236221" right="0.4330708661417323" top="0.5511811023622047" bottom="0.9055118110236221" header="0.5118110236220472" footer="0.6692913385826772"/>
  <pageSetup fitToHeight="2" fitToWidth="1" horizontalDpi="600" verticalDpi="600" orientation="portrait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31">
      <selection activeCell="I35" sqref="A1:IV16384"/>
    </sheetView>
  </sheetViews>
  <sheetFormatPr defaultColWidth="7.8515625" defaultRowHeight="12.75"/>
  <cols>
    <col min="1" max="1" width="4.421875" style="9" customWidth="1"/>
    <col min="2" max="2" width="10.140625" style="9" customWidth="1"/>
    <col min="3" max="3" width="44.28125" style="9" customWidth="1"/>
    <col min="4" max="4" width="6.00390625" style="76" customWidth="1"/>
    <col min="5" max="5" width="8.8515625" style="77" customWidth="1"/>
    <col min="6" max="6" width="12.8515625" style="77" customWidth="1"/>
    <col min="7" max="7" width="19.7109375" style="77" customWidth="1"/>
    <col min="8" max="16384" width="7.8515625" style="9" customWidth="1"/>
  </cols>
  <sheetData>
    <row r="1" spans="1:7" ht="60.75" customHeight="1" thickBot="1" thickTop="1">
      <c r="A1" s="82" t="s">
        <v>46</v>
      </c>
      <c r="B1" s="83"/>
      <c r="C1" s="83"/>
      <c r="D1" s="83"/>
      <c r="E1" s="83"/>
      <c r="F1" s="83"/>
      <c r="G1" s="84"/>
    </row>
    <row r="2" spans="1:7" ht="26.25" customHeight="1" thickBot="1" thickTop="1">
      <c r="A2" s="87" t="s">
        <v>81</v>
      </c>
      <c r="B2" s="88"/>
      <c r="C2" s="88"/>
      <c r="D2" s="88"/>
      <c r="E2" s="88"/>
      <c r="F2" s="88"/>
      <c r="G2" s="89"/>
    </row>
    <row r="3" spans="1:7" ht="16.5" customHeight="1" thickTop="1">
      <c r="A3" s="10"/>
      <c r="B3" s="11" t="s">
        <v>32</v>
      </c>
      <c r="C3" s="12" t="s">
        <v>3</v>
      </c>
      <c r="D3" s="85" t="s">
        <v>4</v>
      </c>
      <c r="E3" s="86"/>
      <c r="F3" s="13" t="s">
        <v>35</v>
      </c>
      <c r="G3" s="14"/>
    </row>
    <row r="4" spans="1:7" ht="16.5" customHeight="1">
      <c r="A4" s="15" t="s">
        <v>5</v>
      </c>
      <c r="B4" s="16" t="s">
        <v>33</v>
      </c>
      <c r="C4" s="17" t="s">
        <v>6</v>
      </c>
      <c r="D4" s="18"/>
      <c r="E4" s="19"/>
      <c r="F4" s="20" t="s">
        <v>48</v>
      </c>
      <c r="G4" s="21" t="s">
        <v>47</v>
      </c>
    </row>
    <row r="5" spans="1:7" ht="16.5" customHeight="1" thickBot="1">
      <c r="A5" s="22"/>
      <c r="B5" s="23" t="s">
        <v>34</v>
      </c>
      <c r="C5" s="24" t="s">
        <v>7</v>
      </c>
      <c r="D5" s="25" t="s">
        <v>8</v>
      </c>
      <c r="E5" s="26" t="s">
        <v>9</v>
      </c>
      <c r="F5" s="26" t="s">
        <v>0</v>
      </c>
      <c r="G5" s="27" t="s">
        <v>0</v>
      </c>
    </row>
    <row r="6" spans="1:7" ht="14.25" thickBot="1" thickTop="1">
      <c r="A6" s="28" t="s">
        <v>10</v>
      </c>
      <c r="B6" s="29" t="s">
        <v>11</v>
      </c>
      <c r="C6" s="29" t="s">
        <v>12</v>
      </c>
      <c r="D6" s="29" t="s">
        <v>13</v>
      </c>
      <c r="E6" s="30" t="s">
        <v>14</v>
      </c>
      <c r="F6" s="30" t="s">
        <v>15</v>
      </c>
      <c r="G6" s="31" t="s">
        <v>16</v>
      </c>
    </row>
    <row r="7" spans="1:7" ht="18" customHeight="1" thickTop="1">
      <c r="A7" s="32"/>
      <c r="B7" s="33" t="s">
        <v>17</v>
      </c>
      <c r="C7" s="34" t="s">
        <v>18</v>
      </c>
      <c r="D7" s="35" t="s">
        <v>19</v>
      </c>
      <c r="E7" s="36" t="s">
        <v>19</v>
      </c>
      <c r="F7" s="36" t="s">
        <v>19</v>
      </c>
      <c r="G7" s="37" t="s">
        <v>19</v>
      </c>
    </row>
    <row r="8" spans="1:7" ht="42" customHeight="1">
      <c r="A8" s="38">
        <f>MAX($A$4:A7)+1</f>
        <v>1</v>
      </c>
      <c r="B8" s="39" t="s">
        <v>20</v>
      </c>
      <c r="C8" s="40" t="s">
        <v>71</v>
      </c>
      <c r="D8" s="41" t="s">
        <v>2</v>
      </c>
      <c r="E8" s="42">
        <v>368.5</v>
      </c>
      <c r="F8" s="42"/>
      <c r="G8" s="43">
        <f>ROUND(F8*E8,2)</f>
        <v>0</v>
      </c>
    </row>
    <row r="9" spans="1:7" ht="51">
      <c r="A9" s="44">
        <f>MAX($A$4:A8)+1</f>
        <v>2</v>
      </c>
      <c r="B9" s="45" t="s">
        <v>30</v>
      </c>
      <c r="C9" s="6" t="s">
        <v>72</v>
      </c>
      <c r="D9" s="3" t="s">
        <v>2</v>
      </c>
      <c r="E9" s="4">
        <v>368.5</v>
      </c>
      <c r="F9" s="4"/>
      <c r="G9" s="46">
        <f>ROUND(F9*E9,2)</f>
        <v>0</v>
      </c>
    </row>
    <row r="10" spans="1:7" ht="25.5">
      <c r="A10" s="44">
        <f>MAX($A$4:A9)+1</f>
        <v>3</v>
      </c>
      <c r="B10" s="45" t="s">
        <v>31</v>
      </c>
      <c r="C10" s="6" t="s">
        <v>82</v>
      </c>
      <c r="D10" s="3" t="s">
        <v>36</v>
      </c>
      <c r="E10" s="4">
        <v>17</v>
      </c>
      <c r="F10" s="4"/>
      <c r="G10" s="46"/>
    </row>
    <row r="11" spans="1:7" ht="39" customHeight="1">
      <c r="A11" s="44">
        <f>MAX($A$4:A10)+1</f>
        <v>4</v>
      </c>
      <c r="B11" s="45" t="s">
        <v>21</v>
      </c>
      <c r="C11" s="6" t="s">
        <v>84</v>
      </c>
      <c r="D11" s="3" t="s">
        <v>2</v>
      </c>
      <c r="E11" s="4">
        <v>12</v>
      </c>
      <c r="F11" s="4"/>
      <c r="G11" s="46"/>
    </row>
    <row r="12" spans="1:7" s="50" customFormat="1" ht="12.75">
      <c r="A12" s="48"/>
      <c r="B12" s="33" t="s">
        <v>23</v>
      </c>
      <c r="C12" s="34" t="s">
        <v>24</v>
      </c>
      <c r="D12" s="35" t="s">
        <v>19</v>
      </c>
      <c r="E12" s="36" t="s">
        <v>19</v>
      </c>
      <c r="F12" s="36" t="s">
        <v>19</v>
      </c>
      <c r="G12" s="49" t="s">
        <v>19</v>
      </c>
    </row>
    <row r="13" spans="1:7" s="50" customFormat="1" ht="38.25">
      <c r="A13" s="44">
        <f>MAX($A$4:A12)+1</f>
        <v>5</v>
      </c>
      <c r="B13" s="51" t="s">
        <v>37</v>
      </c>
      <c r="C13" s="52" t="s">
        <v>50</v>
      </c>
      <c r="D13" s="53" t="s">
        <v>2</v>
      </c>
      <c r="E13" s="54">
        <v>368.5</v>
      </c>
      <c r="F13" s="54"/>
      <c r="G13" s="46">
        <f>ROUND(F13*E13,2)</f>
        <v>0</v>
      </c>
    </row>
    <row r="14" spans="1:7" s="50" customFormat="1" ht="25.5" customHeight="1">
      <c r="A14" s="44">
        <f>MAX($A$4:A13)+1</f>
        <v>6</v>
      </c>
      <c r="B14" s="55" t="s">
        <v>38</v>
      </c>
      <c r="C14" s="52" t="s">
        <v>51</v>
      </c>
      <c r="D14" s="53" t="s">
        <v>2</v>
      </c>
      <c r="E14" s="54">
        <v>368.5</v>
      </c>
      <c r="F14" s="54"/>
      <c r="G14" s="46"/>
    </row>
    <row r="15" spans="1:12" s="50" customFormat="1" ht="34.5" customHeight="1">
      <c r="A15" s="44">
        <f>MAX($A$4:A14)+1</f>
        <v>7</v>
      </c>
      <c r="B15" s="55" t="s">
        <v>39</v>
      </c>
      <c r="C15" s="52" t="s">
        <v>45</v>
      </c>
      <c r="D15" s="53" t="s">
        <v>2</v>
      </c>
      <c r="E15" s="54">
        <f>214.8+30.3</f>
        <v>245.10000000000002</v>
      </c>
      <c r="F15" s="54"/>
      <c r="G15" s="46">
        <f>ROUND(F15*E15,2)</f>
        <v>0</v>
      </c>
      <c r="I15" s="9"/>
      <c r="J15" s="9"/>
      <c r="K15" s="9"/>
      <c r="L15" s="9"/>
    </row>
    <row r="16" spans="1:12" s="50" customFormat="1" ht="33" customHeight="1">
      <c r="A16" s="44">
        <f>MAX($A$4:A15)+1</f>
        <v>8</v>
      </c>
      <c r="B16" s="45"/>
      <c r="C16" s="52" t="s">
        <v>52</v>
      </c>
      <c r="D16" s="53" t="s">
        <v>2</v>
      </c>
      <c r="E16" s="54">
        <f>E15</f>
        <v>245.10000000000002</v>
      </c>
      <c r="F16" s="54"/>
      <c r="G16" s="56">
        <f>ROUND(F16*E16,2)</f>
        <v>0</v>
      </c>
      <c r="I16" s="9"/>
      <c r="J16" s="9"/>
      <c r="K16" s="9"/>
      <c r="L16" s="9"/>
    </row>
    <row r="17" spans="1:7" ht="12.75">
      <c r="A17" s="57"/>
      <c r="B17" s="33" t="s">
        <v>41</v>
      </c>
      <c r="C17" s="34" t="s">
        <v>26</v>
      </c>
      <c r="D17" s="35" t="s">
        <v>19</v>
      </c>
      <c r="E17" s="36" t="s">
        <v>19</v>
      </c>
      <c r="F17" s="36" t="s">
        <v>19</v>
      </c>
      <c r="G17" s="49" t="s">
        <v>19</v>
      </c>
    </row>
    <row r="18" spans="1:7" ht="51" customHeight="1">
      <c r="A18" s="58">
        <f>MAX($A$7:A17)+1</f>
        <v>9</v>
      </c>
      <c r="B18" s="51" t="s">
        <v>27</v>
      </c>
      <c r="C18" s="59" t="s">
        <v>74</v>
      </c>
      <c r="D18" s="60" t="s">
        <v>2</v>
      </c>
      <c r="E18" s="61">
        <f>78.9+41</f>
        <v>119.9</v>
      </c>
      <c r="F18" s="61"/>
      <c r="G18" s="62">
        <f>ROUND(F18*E18,2)</f>
        <v>0</v>
      </c>
    </row>
    <row r="19" spans="1:7" ht="14.25" customHeight="1">
      <c r="A19" s="57"/>
      <c r="B19" s="33" t="s">
        <v>28</v>
      </c>
      <c r="C19" s="34" t="s">
        <v>56</v>
      </c>
      <c r="D19" s="35" t="s">
        <v>19</v>
      </c>
      <c r="E19" s="36" t="s">
        <v>19</v>
      </c>
      <c r="F19" s="36" t="s">
        <v>19</v>
      </c>
      <c r="G19" s="49" t="s">
        <v>19</v>
      </c>
    </row>
    <row r="20" spans="1:7" ht="30" customHeight="1">
      <c r="A20" s="58">
        <f>MAX($A$7:A19)+1</f>
        <v>10</v>
      </c>
      <c r="B20" s="63" t="s">
        <v>29</v>
      </c>
      <c r="C20" s="64" t="s">
        <v>54</v>
      </c>
      <c r="D20" s="1" t="s">
        <v>1</v>
      </c>
      <c r="E20" s="2">
        <v>28</v>
      </c>
      <c r="F20" s="2"/>
      <c r="G20" s="62">
        <f>ROUND(F20*E20,2)</f>
        <v>0</v>
      </c>
    </row>
    <row r="21" spans="1:7" ht="33" customHeight="1">
      <c r="A21" s="65">
        <v>10</v>
      </c>
      <c r="B21" s="45"/>
      <c r="C21" s="5" t="s">
        <v>75</v>
      </c>
      <c r="D21" s="3" t="s">
        <v>1</v>
      </c>
      <c r="E21" s="4">
        <v>65.3</v>
      </c>
      <c r="F21" s="4"/>
      <c r="G21" s="46"/>
    </row>
    <row r="22" spans="1:7" ht="33.75" customHeight="1">
      <c r="A22" s="65">
        <v>11</v>
      </c>
      <c r="B22" s="45"/>
      <c r="C22" s="6" t="s">
        <v>55</v>
      </c>
      <c r="D22" s="3" t="s">
        <v>1</v>
      </c>
      <c r="E22" s="4">
        <f>37.5+19</f>
        <v>56.5</v>
      </c>
      <c r="F22" s="4"/>
      <c r="G22" s="46"/>
    </row>
    <row r="23" spans="1:7" ht="12.75">
      <c r="A23" s="57"/>
      <c r="B23" s="33" t="s">
        <v>40</v>
      </c>
      <c r="C23" s="34" t="s">
        <v>59</v>
      </c>
      <c r="D23" s="35" t="s">
        <v>19</v>
      </c>
      <c r="E23" s="36" t="s">
        <v>19</v>
      </c>
      <c r="F23" s="36" t="s">
        <v>19</v>
      </c>
      <c r="G23" s="49" t="s">
        <v>19</v>
      </c>
    </row>
    <row r="24" spans="1:7" ht="12.75">
      <c r="A24" s="65"/>
      <c r="B24" s="45"/>
      <c r="C24" s="66" t="s">
        <v>25</v>
      </c>
      <c r="D24" s="3"/>
      <c r="E24" s="4"/>
      <c r="F24" s="4"/>
      <c r="G24" s="56"/>
    </row>
    <row r="25" spans="1:7" ht="33.75" customHeight="1">
      <c r="A25" s="65">
        <f>MAX($A$7:A24)+1</f>
        <v>12</v>
      </c>
      <c r="B25" s="45" t="s">
        <v>43</v>
      </c>
      <c r="C25" s="6" t="s">
        <v>53</v>
      </c>
      <c r="D25" s="3" t="s">
        <v>2</v>
      </c>
      <c r="E25" s="4">
        <v>214.8</v>
      </c>
      <c r="F25" s="4"/>
      <c r="G25" s="46">
        <f>ROUND(F25*E25,2)</f>
        <v>0</v>
      </c>
    </row>
    <row r="26" spans="1:7" ht="36" customHeight="1">
      <c r="A26" s="65">
        <f>MAX($A$7:A25)+1</f>
        <v>13</v>
      </c>
      <c r="B26" s="45" t="s">
        <v>43</v>
      </c>
      <c r="C26" s="5" t="s">
        <v>76</v>
      </c>
      <c r="D26" s="3" t="s">
        <v>2</v>
      </c>
      <c r="E26" s="4">
        <v>30.3</v>
      </c>
      <c r="F26" s="4"/>
      <c r="G26" s="46">
        <f>ROUND(F26*E26,2)</f>
        <v>0</v>
      </c>
    </row>
    <row r="27" spans="1:7" ht="20.25" customHeight="1">
      <c r="A27" s="65"/>
      <c r="B27" s="45"/>
      <c r="C27" s="7" t="s">
        <v>61</v>
      </c>
      <c r="D27" s="3"/>
      <c r="E27" s="4"/>
      <c r="F27" s="4"/>
      <c r="G27" s="46"/>
    </row>
    <row r="28" spans="1:7" ht="25.5">
      <c r="A28" s="65">
        <f>MAX($A$7:A27)+1</f>
        <v>14</v>
      </c>
      <c r="B28" s="45" t="s">
        <v>44</v>
      </c>
      <c r="C28" s="67" t="s">
        <v>58</v>
      </c>
      <c r="D28" s="3" t="s">
        <v>22</v>
      </c>
      <c r="E28" s="4">
        <v>3</v>
      </c>
      <c r="F28" s="4"/>
      <c r="G28" s="46"/>
    </row>
    <row r="29" spans="1:7" ht="33" customHeight="1">
      <c r="A29" s="65">
        <f>MAX($A$7:A28)+1</f>
        <v>15</v>
      </c>
      <c r="B29" s="68"/>
      <c r="C29" s="6" t="s">
        <v>70</v>
      </c>
      <c r="D29" s="3" t="s">
        <v>22</v>
      </c>
      <c r="E29" s="4">
        <v>2</v>
      </c>
      <c r="F29" s="4"/>
      <c r="G29" s="46"/>
    </row>
    <row r="30" spans="1:7" ht="46.5" customHeight="1">
      <c r="A30" s="65">
        <f>MAX($A$7:A29)+1</f>
        <v>16</v>
      </c>
      <c r="B30" s="45"/>
      <c r="C30" s="6" t="s">
        <v>77</v>
      </c>
      <c r="D30" s="3" t="s">
        <v>36</v>
      </c>
      <c r="E30" s="4">
        <v>1</v>
      </c>
      <c r="F30" s="4"/>
      <c r="G30" s="46"/>
    </row>
    <row r="31" spans="1:7" ht="30.75" customHeight="1">
      <c r="A31" s="65">
        <f>MAX($A$7:A30)+1</f>
        <v>17</v>
      </c>
      <c r="B31" s="45"/>
      <c r="C31" s="6" t="s">
        <v>63</v>
      </c>
      <c r="D31" s="3" t="s">
        <v>36</v>
      </c>
      <c r="E31" s="4">
        <v>1</v>
      </c>
      <c r="F31" s="4"/>
      <c r="G31" s="46"/>
    </row>
    <row r="32" spans="1:7" ht="41.25" customHeight="1">
      <c r="A32" s="65">
        <f>MAX($A$7:A31)+1</f>
        <v>18</v>
      </c>
      <c r="B32" s="45"/>
      <c r="C32" s="6" t="s">
        <v>85</v>
      </c>
      <c r="D32" s="3" t="s">
        <v>2</v>
      </c>
      <c r="E32" s="4">
        <v>49</v>
      </c>
      <c r="F32" s="4"/>
      <c r="G32" s="46"/>
    </row>
    <row r="33" spans="1:7" ht="15" customHeight="1">
      <c r="A33" s="65"/>
      <c r="B33" s="45"/>
      <c r="C33" s="66" t="s">
        <v>62</v>
      </c>
      <c r="D33" s="3"/>
      <c r="E33" s="4"/>
      <c r="F33" s="4"/>
      <c r="G33" s="56"/>
    </row>
    <row r="34" spans="1:7" ht="12.75">
      <c r="A34" s="65"/>
      <c r="B34" s="45" t="s">
        <v>57</v>
      </c>
      <c r="C34" s="69" t="s">
        <v>64</v>
      </c>
      <c r="D34" s="3"/>
      <c r="E34" s="4"/>
      <c r="F34" s="4"/>
      <c r="G34" s="56"/>
    </row>
    <row r="35" spans="1:7" ht="23.25" customHeight="1">
      <c r="A35" s="65">
        <f>MAX($A$7:A34)+1</f>
        <v>19</v>
      </c>
      <c r="B35" s="45"/>
      <c r="C35" s="69" t="s">
        <v>87</v>
      </c>
      <c r="D35" s="3" t="s">
        <v>22</v>
      </c>
      <c r="E35" s="4">
        <v>2</v>
      </c>
      <c r="F35" s="4"/>
      <c r="G35" s="46">
        <f aca="true" t="shared" si="0" ref="G35:G43">ROUND(F35*E35,2)</f>
        <v>0</v>
      </c>
    </row>
    <row r="36" spans="1:7" ht="23.25" customHeight="1">
      <c r="A36" s="65">
        <f>MAX($A$7:A35)+1</f>
        <v>20</v>
      </c>
      <c r="B36" s="45"/>
      <c r="C36" s="67" t="s">
        <v>88</v>
      </c>
      <c r="D36" s="3" t="s">
        <v>22</v>
      </c>
      <c r="E36" s="4">
        <v>2</v>
      </c>
      <c r="F36" s="4"/>
      <c r="G36" s="46">
        <f t="shared" si="0"/>
        <v>0</v>
      </c>
    </row>
    <row r="37" spans="1:7" ht="23.25" customHeight="1">
      <c r="A37" s="65">
        <f>MAX($A$7:A36)+1</f>
        <v>21</v>
      </c>
      <c r="B37" s="45"/>
      <c r="C37" s="69" t="s">
        <v>89</v>
      </c>
      <c r="D37" s="3" t="s">
        <v>22</v>
      </c>
      <c r="E37" s="4">
        <v>3</v>
      </c>
      <c r="F37" s="4"/>
      <c r="G37" s="46"/>
    </row>
    <row r="38" spans="1:7" ht="23.25" customHeight="1">
      <c r="A38" s="65">
        <f>MAX($A$7:A37)+1</f>
        <v>22</v>
      </c>
      <c r="B38" s="45"/>
      <c r="C38" s="69" t="s">
        <v>90</v>
      </c>
      <c r="D38" s="3" t="s">
        <v>36</v>
      </c>
      <c r="E38" s="4">
        <v>4</v>
      </c>
      <c r="F38" s="4"/>
      <c r="G38" s="46"/>
    </row>
    <row r="39" spans="1:7" ht="23.25" customHeight="1">
      <c r="A39" s="65">
        <f>MAX($A$7:A38)+1</f>
        <v>23</v>
      </c>
      <c r="B39" s="45"/>
      <c r="C39" s="69" t="s">
        <v>91</v>
      </c>
      <c r="D39" s="3" t="s">
        <v>1</v>
      </c>
      <c r="E39" s="4">
        <v>75</v>
      </c>
      <c r="F39" s="4"/>
      <c r="G39" s="46"/>
    </row>
    <row r="40" spans="1:7" ht="23.25" customHeight="1">
      <c r="A40" s="65"/>
      <c r="B40" s="45"/>
      <c r="C40" s="66" t="s">
        <v>78</v>
      </c>
      <c r="D40" s="3"/>
      <c r="E40" s="4"/>
      <c r="F40" s="4"/>
      <c r="G40" s="46">
        <f t="shared" si="0"/>
        <v>0</v>
      </c>
    </row>
    <row r="41" spans="1:7" ht="48" customHeight="1">
      <c r="A41" s="65">
        <f>MAX($A$7:A40)+1</f>
        <v>24</v>
      </c>
      <c r="B41" s="45" t="s">
        <v>60</v>
      </c>
      <c r="C41" s="69" t="s">
        <v>65</v>
      </c>
      <c r="D41" s="3"/>
      <c r="E41" s="4"/>
      <c r="F41" s="4"/>
      <c r="G41" s="46">
        <f t="shared" si="0"/>
        <v>0</v>
      </c>
    </row>
    <row r="42" spans="1:7" ht="101.25" customHeight="1">
      <c r="A42" s="65">
        <f>MAX($A$7:A41)+1</f>
        <v>25</v>
      </c>
      <c r="B42" s="45"/>
      <c r="C42" s="8" t="s">
        <v>95</v>
      </c>
      <c r="D42" s="3" t="s">
        <v>36</v>
      </c>
      <c r="E42" s="4">
        <v>1</v>
      </c>
      <c r="F42" s="4"/>
      <c r="G42" s="46">
        <f t="shared" si="0"/>
        <v>0</v>
      </c>
    </row>
    <row r="43" spans="1:7" ht="48.75" customHeight="1">
      <c r="A43" s="65">
        <f>MAX($A$7:A42)+1</f>
        <v>26</v>
      </c>
      <c r="B43" s="45"/>
      <c r="C43" s="69" t="s">
        <v>83</v>
      </c>
      <c r="D43" s="3" t="s">
        <v>36</v>
      </c>
      <c r="E43" s="4">
        <v>1</v>
      </c>
      <c r="F43" s="4"/>
      <c r="G43" s="46">
        <f t="shared" si="0"/>
        <v>0</v>
      </c>
    </row>
    <row r="44" spans="1:7" ht="45" customHeight="1">
      <c r="A44" s="65">
        <f>MAX($A$7:A43)+1</f>
        <v>27</v>
      </c>
      <c r="B44" s="45"/>
      <c r="C44" s="69" t="s">
        <v>68</v>
      </c>
      <c r="D44" s="3" t="s">
        <v>36</v>
      </c>
      <c r="E44" s="4">
        <v>1</v>
      </c>
      <c r="F44" s="4"/>
      <c r="G44" s="46"/>
    </row>
    <row r="45" spans="1:7" ht="45" customHeight="1" thickBot="1">
      <c r="A45" s="65">
        <f>MAX($A$7:A44)+1</f>
        <v>28</v>
      </c>
      <c r="B45" s="45"/>
      <c r="C45" s="69" t="s">
        <v>67</v>
      </c>
      <c r="D45" s="3" t="s">
        <v>36</v>
      </c>
      <c r="E45" s="4">
        <v>1</v>
      </c>
      <c r="F45" s="4"/>
      <c r="G45" s="46"/>
    </row>
    <row r="46" spans="1:7" ht="24.75" customHeight="1" thickBot="1" thickTop="1">
      <c r="A46" s="70"/>
      <c r="B46" s="71" t="s">
        <v>80</v>
      </c>
      <c r="C46" s="71"/>
      <c r="D46" s="72"/>
      <c r="E46" s="73"/>
      <c r="F46" s="73"/>
      <c r="G46" s="74">
        <f>SUM(G8:G45)</f>
        <v>0</v>
      </c>
    </row>
    <row r="47" spans="1:7" ht="13.5" thickTop="1">
      <c r="A47" s="75"/>
      <c r="G47" s="78"/>
    </row>
    <row r="48" spans="1:7" ht="12.75">
      <c r="A48" s="79"/>
      <c r="G48" s="80"/>
    </row>
  </sheetData>
  <sheetProtection/>
  <mergeCells count="3">
    <mergeCell ref="A1:G1"/>
    <mergeCell ref="A2:G2"/>
    <mergeCell ref="D3:E3"/>
  </mergeCells>
  <printOptions/>
  <pageMargins left="0.9448818897637796" right="0.3937007874015748" top="0.8661417322834646" bottom="1.06" header="0.4330708661417323" footer="0.6692913385826772"/>
  <pageSetup fitToHeight="2" fitToWidth="1" horizontalDpi="600" verticalDpi="600" orientation="portrait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S.</dc:creator>
  <cp:keywords/>
  <dc:description/>
  <cp:lastModifiedBy>Inwestycje2</cp:lastModifiedBy>
  <cp:lastPrinted>2010-08-11T01:14:13Z</cp:lastPrinted>
  <dcterms:created xsi:type="dcterms:W3CDTF">2004-06-03T14:53:53Z</dcterms:created>
  <dcterms:modified xsi:type="dcterms:W3CDTF">2011-05-02T10:20:27Z</dcterms:modified>
  <cp:category/>
  <cp:version/>
  <cp:contentType/>
  <cp:contentStatus/>
</cp:coreProperties>
</file>