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2006" sheetId="1" r:id="rId1"/>
  </sheets>
  <definedNames>
    <definedName name="_xlnm.Print_Area" localSheetId="0">'2006'!$A$1:$H$146</definedName>
  </definedNames>
  <calcPr fullCalcOnLoad="1"/>
</workbook>
</file>

<file path=xl/sharedStrings.xml><?xml version="1.0" encoding="utf-8"?>
<sst xmlns="http://schemas.openxmlformats.org/spreadsheetml/2006/main" count="237" uniqueCount="158">
  <si>
    <t>Dział</t>
  </si>
  <si>
    <t>Rozdział</t>
  </si>
  <si>
    <t>Paragraf</t>
  </si>
  <si>
    <t>Treść</t>
  </si>
  <si>
    <t>Gospodarka mieszkaniowa</t>
  </si>
  <si>
    <t>Gospodarka gruntami i nieruchomościami</t>
  </si>
  <si>
    <t>Wpływy z różnych opłat</t>
  </si>
  <si>
    <t>Wpływy z usług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</si>
  <si>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</si>
  <si>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</si>
  <si>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</si>
  <si>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</si>
  <si>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</si>
  <si>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</si>
  <si>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</si>
  <si>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</si>
  <si>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</si>
  <si>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</si>
  <si>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</si>
  <si>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</si>
  <si>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</si>
  <si>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opłaty administracyjnej za czynności urzędowe</t>
  </si>
  <si>
    <t>Wpływy z opłaty skarbowej</t>
  </si>
  <si>
    <t>Wpływy  z opłat za zezwolenia na sprzedaż alkoholu</t>
  </si>
  <si>
    <t>Wpływy z różnych rozliczeń</t>
  </si>
  <si>
    <t>Pozostałe odsetki</t>
  </si>
  <si>
    <t>Wpływy z różnych dochodów</t>
  </si>
  <si>
    <t>Podatek dochodowy od osób fizycznych</t>
  </si>
  <si>
    <t>Podatek dochodowy od osób prawnych</t>
  </si>
  <si>
    <t>Różne rozliczenia</t>
  </si>
  <si>
    <t>Subwencje ogólne z budżetu państwa</t>
  </si>
  <si>
    <t>Różne rozliczenia finansowe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</si>
  <si>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</si>
  <si>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</si>
  <si>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</si>
  <si>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</si>
  <si>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Kultura fizyczna i sport</t>
  </si>
  <si>
    <t>Instytucje kultury fizycznej</t>
  </si>
  <si>
    <t>Razem</t>
  </si>
  <si>
    <t>Urzędy naczelnych organów władzy państwowej, kontroli i ochrony prawa oraz sądownictwa</t>
  </si>
  <si>
    <t>Urzędu naczelnych organów władzy państwowej, kontroli i ochrony prawa</t>
  </si>
  <si>
    <t>Podatek od działalności gospodarczej osób fizycznych, opłacany w formie karty podatkowej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</si>
  <si>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</si>
  <si>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</si>
  <si>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</si>
  <si>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PLAN</t>
  </si>
  <si>
    <t>%</t>
  </si>
  <si>
    <t>Wpływy z opłat za zarząd, użytkowanie i użytkowanie wieczyste nieruchomości</t>
  </si>
  <si>
    <t>0470</t>
  </si>
  <si>
    <t>0690</t>
  </si>
  <si>
    <t>0750</t>
  </si>
  <si>
    <t>0760</t>
  </si>
  <si>
    <t>0770</t>
  </si>
  <si>
    <t>0830</t>
  </si>
  <si>
    <t>2010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</si>
  <si>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</si>
  <si>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</si>
  <si>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</si>
  <si>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</si>
  <si>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</si>
  <si>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</si>
  <si>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</si>
  <si>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</si>
  <si>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</si>
  <si>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0450</t>
  </si>
  <si>
    <t>0500</t>
  </si>
  <si>
    <t>Podatek od spadku i darowizn</t>
  </si>
  <si>
    <t>Podatek od posiadania psa</t>
  </si>
  <si>
    <t>0410</t>
  </si>
  <si>
    <t>0480</t>
  </si>
  <si>
    <t>0920</t>
  </si>
  <si>
    <t>0970</t>
  </si>
  <si>
    <t>0010</t>
  </si>
  <si>
    <t>0020</t>
  </si>
  <si>
    <t>2920</t>
  </si>
  <si>
    <t>2360</t>
  </si>
  <si>
    <t>Dochody jednostek samorządu terytorialnego związane z realizacją zadań z zakresu administracji rządowej oraz innych zadań zleconych ustawami</t>
  </si>
  <si>
    <t>Transport i łączność</t>
  </si>
  <si>
    <t>Drogi publiczne gminne</t>
  </si>
  <si>
    <t>Część wyrównawcza subwencji ogólnej dla gmin</t>
  </si>
  <si>
    <t>Część równoważąca subwencji ogólnej dla gmin</t>
  </si>
  <si>
    <t>Pomoc społeczna</t>
  </si>
  <si>
    <t>2320</t>
  </si>
  <si>
    <t xml:space="preserve">  </t>
  </si>
  <si>
    <t>2030</t>
  </si>
  <si>
    <t>Dotacje celowe otrzymane z budżetu państwa na realizację własnych zadan bieżących gminy</t>
  </si>
  <si>
    <t>Edukacyjna opieka wychowawcza</t>
  </si>
  <si>
    <t>Pomoc materialna dla uczniów</t>
  </si>
  <si>
    <t>2020</t>
  </si>
  <si>
    <t>Pozostałe wydatki obronne</t>
  </si>
  <si>
    <t>Obrona Narodowa</t>
  </si>
  <si>
    <t>Dotacje celowe otrzymane z powiatu na zadania bieżące realizowane na podstawie porozumień między jednostkami samorządu terytorialnego</t>
  </si>
  <si>
    <t>Wpływy z tytułu przekształcenia prawa użytkowania wieczystego przysługujacego osobom fizycznym w prawo własności</t>
  </si>
  <si>
    <t>Dotacje celowe otrzymane z budżetu państwa na zadania bieżące realizowane przez gminę na podstawie porozumień z organami administracji rządowej</t>
  </si>
  <si>
    <t>Dochody od osób prawnych, od osób fizycznych i od innych jednostek nieposiadających osobowości prawnej oraz wydatki związane z ich poborem</t>
  </si>
  <si>
    <t>Wpływy z podatku rolnego, podatku leśnego, podatku od czynności cywilnoprawnych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</si>
  <si>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</si>
  <si>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Powiatowe Centra Pomocy Rodzinie</t>
  </si>
  <si>
    <t>3</t>
  </si>
  <si>
    <t>Składki na ubezpieczenie zdrowotne opłacane za osoby pobierające niektóre świdaczenia z pomocy społecznej oraz niektóre świadczenia rodzinne</t>
  </si>
  <si>
    <t>Wpływy z róznych dochodów</t>
  </si>
  <si>
    <t>Pozostała działalność</t>
  </si>
  <si>
    <t>WYKONANIE</t>
  </si>
  <si>
    <t>(6 / 5)</t>
  </si>
  <si>
    <t xml:space="preserve"> </t>
  </si>
  <si>
    <t>Kultura i ochrona dziedzictwa narodowego</t>
  </si>
  <si>
    <t>Pozostałe zadania w zakresie kultury</t>
  </si>
  <si>
    <t>2701</t>
  </si>
  <si>
    <t>Środki na dofinasowanie własnych zadań bieżących gmin, powiatów, samorządów wojewódzkich pozyskane z innych źródeł</t>
  </si>
  <si>
    <t>0960</t>
  </si>
  <si>
    <t>Otrzymane spadki, zapisy i darowizny w postaci pieniężnej</t>
  </si>
  <si>
    <t>Gospodarka odpadami</t>
  </si>
  <si>
    <t>6262</t>
  </si>
  <si>
    <t>6291</t>
  </si>
  <si>
    <t>Środki na dofinasowanie własnych inwestytcji gmin, powiatów, samorządów województw pozyskane z innych źródeł</t>
  </si>
  <si>
    <t>Dochody z najmu i dzierżawy składników majątkowych Skarbu Państwa, j.s.t. lub innych jednostek zaliczanych do sektora finansów publicznych oraz innych umów o podobnym charakterze</t>
  </si>
  <si>
    <t>Wpłaty z tytułu odpłatnego nabycia prawa własności oraz prawa wieczystego użytkowania nieruchomości</t>
  </si>
  <si>
    <t>Dotacje celowe otrzymane z budżetu państwa na realizację zadań bieżących z zakresu administracji rządowej oraz innych zadań zleconych gminie ( związkom gmin) ustawami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</si>
  <si>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</si>
  <si>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</si>
  <si>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2710</t>
  </si>
  <si>
    <t>Wpływy z tytułu pomocy finansowej udzielanej między j.s.t. na dofinansowanie własnych zadań bieżących</t>
  </si>
  <si>
    <t>0978</t>
  </si>
  <si>
    <t>Świadczenia rodzinne, zaliczki alimentacyjne oraz składki na ubezpieczenia emerytalne i rentowe z ubezpieczenia społecznego</t>
  </si>
  <si>
    <t>Środki na dofinansowanie własnych zadań bieżących gmin, powiatów, samorządu województw, pozyskane z innych źródeł</t>
  </si>
  <si>
    <t>Oświata i wykonanie</t>
  </si>
  <si>
    <t>Przedszkola</t>
  </si>
  <si>
    <t>6298</t>
  </si>
  <si>
    <t>Środki na dofinasowanie  własnych inwestycji gmin, powiatów, samorządów województw pozyskane z innych źródeł</t>
  </si>
  <si>
    <t>6612</t>
  </si>
  <si>
    <t>Dotacje celowe otrzymane z gminy na inwestycje i zakupy inwestycyjne realizowane na podstwie porozumień między jednostkami samorządu terytorialnego</t>
  </si>
  <si>
    <t>Szkoły Podstawowe</t>
  </si>
  <si>
    <t>6339</t>
  </si>
  <si>
    <t>Dotacje celowe przkazane z budżetu państwa na realizację inwestycji i zakupów inwestycyjnych własnych gmin</t>
  </si>
  <si>
    <t>Ochrona zdrowia</t>
  </si>
  <si>
    <t>Przeciwdziałanie alkoholizmowi</t>
  </si>
  <si>
    <t>Otrzymane spadki, zapisy i darowizny w postaci pienięznej</t>
  </si>
  <si>
    <t>Środki na dofinasnsowanie własnych zadań bieżących gmin, powiatów, samorządów województw, pozyskane z innych źródeł</t>
  </si>
  <si>
    <t>2888</t>
  </si>
  <si>
    <t>2889</t>
  </si>
  <si>
    <t>6260</t>
  </si>
  <si>
    <t>Dotacje otrzymane z funduszy celowych na finansowanie lub dofinansowanie zadan inwestycyjnych jednostek sektora finansów publicznych</t>
  </si>
  <si>
    <t>6620</t>
  </si>
  <si>
    <t>Dotacje celowe otrzymane z powiatu na inwestycje i zakupy inwestycyjne realizowane na podstawie porozumień (umów) między jst</t>
  </si>
  <si>
    <t>Pozostałe zadania w zakresie polityki społecznej</t>
  </si>
  <si>
    <t>2707</t>
  </si>
  <si>
    <t>Środki na dofinansowanie własnych zadań bieżących gmin (związków gmin), powiatów (związków powiatów), samorządów województw , pozyskane z innych źródeł</t>
  </si>
  <si>
    <t>2680</t>
  </si>
  <si>
    <t>Rekompensaty utraconych dochodów w podatkach i opłatach lokalnych</t>
  </si>
  <si>
    <t>Wybory do rad gmin, rad powiatów i sejmików województw, wybory WBP oraz referenda gminne, powiatowe i wojewódzkie</t>
  </si>
  <si>
    <t>Rolnictwo i łowiectwo</t>
  </si>
  <si>
    <t>O1095</t>
  </si>
  <si>
    <t>Usuwanie skutków klęsk żywiołowych</t>
  </si>
  <si>
    <t>Dotacja celowa otrzymana przez jst otrzymana przez jst będącea instytucją wdrażająca na zadania bieżące realizowane na podstawie porozumień</t>
  </si>
  <si>
    <t>Dotacje celowe otrzymane z budżetu państwa na realizację własnych zadan bieżących gmin (związków gmin)</t>
  </si>
  <si>
    <t>O10</t>
  </si>
  <si>
    <t>Dotacje otrzymane z funduszy celowych na finansowanie lub dofinansowanie kosztów realizacji inwestycji i zakupów inwestycyjnych jednostek sektora finansów publicznych</t>
  </si>
  <si>
    <t xml:space="preserve">Plan i wykonanie dochodów miasta Gubina za 2006 wg klasyfikacji budżetowej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</si>
</sst>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???"/>
    <numFmt numFmtId="175" formatCode="000"/>
    <numFmt numFmtId="176" formatCode="???,??0.00"/>
    <numFmt numFmtId="177" formatCode="??,??0.00"/>
    <numFmt numFmtId="178" formatCode="?,??0.00"/>
    <numFmt numFmtId="179" formatCode="?"/>
    <numFmt numFmtId="180" formatCode="??0.00"/>
    <numFmt numFmtId="181" formatCode="??,???,??0.00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172" fontId="4" fillId="2" borderId="1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73" fontId="4" fillId="2" borderId="5" xfId="0" applyNumberFormat="1" applyFont="1" applyFill="1" applyBorder="1" applyAlignment="1">
      <alignment horizontal="right" vertical="top"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/>
    </xf>
    <xf numFmtId="174" fontId="3" fillId="4" borderId="6" xfId="0" applyNumberFormat="1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173" fontId="3" fillId="4" borderId="7" xfId="0" applyNumberFormat="1" applyFont="1" applyFill="1" applyBorder="1" applyAlignment="1">
      <alignment horizontal="right" vertical="top"/>
    </xf>
    <xf numFmtId="173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left" vertical="top"/>
    </xf>
    <xf numFmtId="176" fontId="3" fillId="0" borderId="5" xfId="0" applyNumberFormat="1" applyFont="1" applyBorder="1" applyAlignment="1">
      <alignment horizontal="right" vertical="top"/>
    </xf>
    <xf numFmtId="176" fontId="3" fillId="0" borderId="7" xfId="0" applyNumberFormat="1" applyFont="1" applyBorder="1" applyAlignment="1">
      <alignment horizontal="right" vertical="top"/>
    </xf>
    <xf numFmtId="177" fontId="3" fillId="0" borderId="5" xfId="0" applyNumberFormat="1" applyFont="1" applyBorder="1" applyAlignment="1">
      <alignment horizontal="right" vertical="top"/>
    </xf>
    <xf numFmtId="177" fontId="3" fillId="0" borderId="7" xfId="0" applyNumberFormat="1" applyFont="1" applyBorder="1" applyAlignment="1">
      <alignment horizontal="right" vertical="top"/>
    </xf>
    <xf numFmtId="173" fontId="3" fillId="0" borderId="7" xfId="0" applyNumberFormat="1" applyFont="1" applyBorder="1" applyAlignment="1">
      <alignment horizontal="right" vertical="top"/>
    </xf>
    <xf numFmtId="177" fontId="4" fillId="2" borderId="5" xfId="0" applyNumberFormat="1" applyFont="1" applyFill="1" applyBorder="1" applyAlignment="1">
      <alignment horizontal="right" vertical="top"/>
    </xf>
    <xf numFmtId="177" fontId="3" fillId="4" borderId="7" xfId="0" applyNumberFormat="1" applyFont="1" applyFill="1" applyBorder="1" applyAlignment="1">
      <alignment horizontal="right" vertical="top"/>
    </xf>
    <xf numFmtId="176" fontId="4" fillId="2" borderId="5" xfId="0" applyNumberFormat="1" applyFont="1" applyFill="1" applyBorder="1" applyAlignment="1">
      <alignment horizontal="right" vertical="top"/>
    </xf>
    <xf numFmtId="176" fontId="3" fillId="4" borderId="7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/>
    </xf>
    <xf numFmtId="178" fontId="3" fillId="4" borderId="7" xfId="0" applyNumberFormat="1" applyFont="1" applyFill="1" applyBorder="1" applyAlignment="1">
      <alignment horizontal="right" vertical="top"/>
    </xf>
    <xf numFmtId="178" fontId="3" fillId="0" borderId="5" xfId="0" applyNumberFormat="1" applyFont="1" applyBorder="1" applyAlignment="1">
      <alignment horizontal="right" vertical="top"/>
    </xf>
    <xf numFmtId="0" fontId="0" fillId="2" borderId="6" xfId="0" applyFill="1" applyBorder="1" applyAlignment="1">
      <alignment/>
    </xf>
    <xf numFmtId="172" fontId="4" fillId="2" borderId="6" xfId="0" applyNumberFormat="1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179" fontId="1" fillId="0" borderId="0" xfId="0" applyNumberFormat="1" applyFont="1" applyAlignment="1">
      <alignment horizontal="left" vertical="top"/>
    </xf>
    <xf numFmtId="178" fontId="3" fillId="0" borderId="7" xfId="0" applyNumberFormat="1" applyFont="1" applyBorder="1" applyAlignment="1">
      <alignment horizontal="right" vertical="top"/>
    </xf>
    <xf numFmtId="180" fontId="3" fillId="0" borderId="7" xfId="0" applyNumberFormat="1" applyFont="1" applyBorder="1" applyAlignment="1">
      <alignment horizontal="right" vertical="top"/>
    </xf>
    <xf numFmtId="173" fontId="4" fillId="2" borderId="7" xfId="0" applyNumberFormat="1" applyFont="1" applyFill="1" applyBorder="1" applyAlignment="1">
      <alignment horizontal="right" vertical="top"/>
    </xf>
    <xf numFmtId="4" fontId="4" fillId="2" borderId="5" xfId="0" applyNumberFormat="1" applyFont="1" applyFill="1" applyBorder="1" applyAlignment="1">
      <alignment horizontal="right" vertical="top"/>
    </xf>
    <xf numFmtId="0" fontId="0" fillId="0" borderId="8" xfId="0" applyBorder="1" applyAlignment="1">
      <alignment/>
    </xf>
    <xf numFmtId="0" fontId="3" fillId="0" borderId="7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4" fontId="3" fillId="4" borderId="7" xfId="0" applyNumberFormat="1" applyFont="1" applyFill="1" applyBorder="1" applyAlignment="1">
      <alignment horizontal="right" vertical="top"/>
    </xf>
    <xf numFmtId="4" fontId="4" fillId="2" borderId="7" xfId="0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vertical="center"/>
    </xf>
    <xf numFmtId="181" fontId="4" fillId="0" borderId="0" xfId="0" applyNumberFormat="1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0" fillId="2" borderId="13" xfId="0" applyNumberFormat="1" applyFill="1" applyBorder="1" applyAlignment="1">
      <alignment/>
    </xf>
    <xf numFmtId="49" fontId="0" fillId="4" borderId="14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4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176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4" fillId="2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10" fontId="11" fillId="0" borderId="4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4" fontId="3" fillId="4" borderId="10" xfId="0" applyNumberFormat="1" applyFont="1" applyFill="1" applyBorder="1" applyAlignment="1">
      <alignment horizontal="left" vertical="top"/>
    </xf>
    <xf numFmtId="0" fontId="0" fillId="0" borderId="32" xfId="0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3" fillId="0" borderId="36" xfId="0" applyNumberFormat="1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176" fontId="4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3" fillId="0" borderId="38" xfId="0" applyNumberFormat="1" applyFont="1" applyBorder="1" applyAlignment="1">
      <alignment horizontal="left" vertical="top"/>
    </xf>
    <xf numFmtId="177" fontId="3" fillId="0" borderId="12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19</xdr:row>
      <xdr:rowOff>0</xdr:rowOff>
    </xdr:from>
    <xdr:to>
      <xdr:col>4</xdr:col>
      <xdr:colOff>533400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400175" y="5695950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145</xdr:row>
      <xdr:rowOff>19050</xdr:rowOff>
    </xdr:from>
    <xdr:to>
      <xdr:col>5</xdr:col>
      <xdr:colOff>733425</xdr:colOff>
      <xdr:row>145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3552825" y="44348400"/>
          <a:ext cx="14097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742950</xdr:colOff>
      <xdr:row>145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9525</xdr:colOff>
      <xdr:row>145</xdr:row>
      <xdr:rowOff>9525</xdr:rowOff>
    </xdr:to>
    <xdr:sp>
      <xdr:nvSpPr>
        <xdr:cNvPr id="4" name="Line 5"/>
        <xdr:cNvSpPr>
          <a:spLocks/>
        </xdr:cNvSpPr>
      </xdr:nvSpPr>
      <xdr:spPr>
        <a:xfrm flipH="1" flipV="1">
          <a:off x="6457950" y="44338875"/>
          <a:ext cx="95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5" name="Line 8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6" name="Line 10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7" name="Line 11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8" name="Line 12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9" name="Line 13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10" name="Line 14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11" name="Line 15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12" name="Line 16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13" name="Line 17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19050</xdr:rowOff>
    </xdr:from>
    <xdr:to>
      <xdr:col>6</xdr:col>
      <xdr:colOff>0</xdr:colOff>
      <xdr:row>145</xdr:row>
      <xdr:rowOff>19050</xdr:rowOff>
    </xdr:to>
    <xdr:sp>
      <xdr:nvSpPr>
        <xdr:cNvPr id="14" name="Line 18"/>
        <xdr:cNvSpPr>
          <a:spLocks/>
        </xdr:cNvSpPr>
      </xdr:nvSpPr>
      <xdr:spPr>
        <a:xfrm flipH="1" flipV="1">
          <a:off x="49720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15" name="Line 19"/>
        <xdr:cNvSpPr>
          <a:spLocks/>
        </xdr:cNvSpPr>
      </xdr:nvSpPr>
      <xdr:spPr>
        <a:xfrm flipH="1" flipV="1">
          <a:off x="497205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16" name="Line 20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17" name="Line 21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18" name="Line 22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19" name="Line 23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20" name="Line 24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21" name="Line 25"/>
        <xdr:cNvSpPr>
          <a:spLocks/>
        </xdr:cNvSpPr>
      </xdr:nvSpPr>
      <xdr:spPr>
        <a:xfrm flipH="1" flipV="1">
          <a:off x="64579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22" name="Line 26"/>
        <xdr:cNvSpPr>
          <a:spLocks/>
        </xdr:cNvSpPr>
      </xdr:nvSpPr>
      <xdr:spPr>
        <a:xfrm flipH="1" flipV="1">
          <a:off x="64579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23" name="Line 27"/>
        <xdr:cNvSpPr>
          <a:spLocks/>
        </xdr:cNvSpPr>
      </xdr:nvSpPr>
      <xdr:spPr>
        <a:xfrm flipH="1" flipV="1">
          <a:off x="64579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24" name="Line 28"/>
        <xdr:cNvSpPr>
          <a:spLocks/>
        </xdr:cNvSpPr>
      </xdr:nvSpPr>
      <xdr:spPr>
        <a:xfrm flipH="1" flipV="1">
          <a:off x="645795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25" name="Line 29"/>
        <xdr:cNvSpPr>
          <a:spLocks/>
        </xdr:cNvSpPr>
      </xdr:nvSpPr>
      <xdr:spPr>
        <a:xfrm flipH="1" flipV="1">
          <a:off x="497205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26" name="Line 30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27" name="Line 31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28" name="Line 32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29" name="Line 33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30" name="Line 34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31" name="Line 35"/>
        <xdr:cNvSpPr>
          <a:spLocks/>
        </xdr:cNvSpPr>
      </xdr:nvSpPr>
      <xdr:spPr>
        <a:xfrm flipH="1" flipV="1">
          <a:off x="497205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32" name="Line 36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33" name="Line 37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34" name="Line 38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35" name="Line 39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36" name="Line 40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37" name="Line 41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733425</xdr:colOff>
      <xdr:row>145</xdr:row>
      <xdr:rowOff>19050</xdr:rowOff>
    </xdr:to>
    <xdr:sp>
      <xdr:nvSpPr>
        <xdr:cNvPr id="38" name="Line 42"/>
        <xdr:cNvSpPr>
          <a:spLocks/>
        </xdr:cNvSpPr>
      </xdr:nvSpPr>
      <xdr:spPr>
        <a:xfrm flipH="1" flipV="1">
          <a:off x="497205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39" name="Line 43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40" name="Line 44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41" name="Line 45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42" name="Line 46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733425</xdr:colOff>
      <xdr:row>145</xdr:row>
      <xdr:rowOff>19050</xdr:rowOff>
    </xdr:to>
    <xdr:sp>
      <xdr:nvSpPr>
        <xdr:cNvPr id="43" name="Line 47"/>
        <xdr:cNvSpPr>
          <a:spLocks/>
        </xdr:cNvSpPr>
      </xdr:nvSpPr>
      <xdr:spPr>
        <a:xfrm flipH="1" flipV="1">
          <a:off x="497205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44" name="Line 48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45" name="Line 49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46" name="Line 50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47" name="Line 51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48" name="Line 52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49" name="Line 53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50" name="Line 54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51" name="Line 55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733425</xdr:colOff>
      <xdr:row>145</xdr:row>
      <xdr:rowOff>19050</xdr:rowOff>
    </xdr:to>
    <xdr:sp>
      <xdr:nvSpPr>
        <xdr:cNvPr id="52" name="Line 56"/>
        <xdr:cNvSpPr>
          <a:spLocks/>
        </xdr:cNvSpPr>
      </xdr:nvSpPr>
      <xdr:spPr>
        <a:xfrm flipH="1" flipV="1">
          <a:off x="497205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53" name="Line 57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54" name="Line 58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55" name="Line 59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56" name="Line 60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57" name="Line 61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58" name="Line 62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59" name="Line 63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60" name="Line 64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61" name="Line 65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733425</xdr:colOff>
      <xdr:row>145</xdr:row>
      <xdr:rowOff>19050</xdr:rowOff>
    </xdr:to>
    <xdr:sp>
      <xdr:nvSpPr>
        <xdr:cNvPr id="62" name="Line 66"/>
        <xdr:cNvSpPr>
          <a:spLocks/>
        </xdr:cNvSpPr>
      </xdr:nvSpPr>
      <xdr:spPr>
        <a:xfrm flipH="1" flipV="1">
          <a:off x="497205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63" name="Line 67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64" name="Line 68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65" name="Line 69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66" name="Line 70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67" name="Line 71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68" name="Line 72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69" name="Line 73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70" name="Line 74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71" name="Line 75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72" name="Line 76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733425</xdr:colOff>
      <xdr:row>145</xdr:row>
      <xdr:rowOff>19050</xdr:rowOff>
    </xdr:to>
    <xdr:sp>
      <xdr:nvSpPr>
        <xdr:cNvPr id="73" name="Line 77"/>
        <xdr:cNvSpPr>
          <a:spLocks/>
        </xdr:cNvSpPr>
      </xdr:nvSpPr>
      <xdr:spPr>
        <a:xfrm flipH="1" flipV="1">
          <a:off x="497205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74" name="Line 78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75" name="Line 79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76" name="Line 80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77" name="Line 81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78" name="Line 82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79" name="Line 83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80" name="Line 84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81" name="Line 85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82" name="Line 86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83" name="Line 87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84" name="Line 88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145</xdr:row>
      <xdr:rowOff>19050</xdr:rowOff>
    </xdr:from>
    <xdr:to>
      <xdr:col>6</xdr:col>
      <xdr:colOff>733425</xdr:colOff>
      <xdr:row>145</xdr:row>
      <xdr:rowOff>19050</xdr:rowOff>
    </xdr:to>
    <xdr:sp>
      <xdr:nvSpPr>
        <xdr:cNvPr id="85" name="Line 89"/>
        <xdr:cNvSpPr>
          <a:spLocks/>
        </xdr:cNvSpPr>
      </xdr:nvSpPr>
      <xdr:spPr>
        <a:xfrm flipH="1" flipV="1">
          <a:off x="497205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86" name="Line 90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87" name="Line 91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88" name="Line 92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0</xdr:colOff>
      <xdr:row>145</xdr:row>
      <xdr:rowOff>19050</xdr:rowOff>
    </xdr:to>
    <xdr:sp>
      <xdr:nvSpPr>
        <xdr:cNvPr id="89" name="Line 93"/>
        <xdr:cNvSpPr>
          <a:spLocks/>
        </xdr:cNvSpPr>
      </xdr:nvSpPr>
      <xdr:spPr>
        <a:xfrm flipH="1" flipV="1">
          <a:off x="5715000" y="443484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90" name="Line 94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91" name="Line 95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8</xdr:col>
      <xdr:colOff>0</xdr:colOff>
      <xdr:row>145</xdr:row>
      <xdr:rowOff>19050</xdr:rowOff>
    </xdr:to>
    <xdr:sp>
      <xdr:nvSpPr>
        <xdr:cNvPr id="92" name="Line 96"/>
        <xdr:cNvSpPr>
          <a:spLocks/>
        </xdr:cNvSpPr>
      </xdr:nvSpPr>
      <xdr:spPr>
        <a:xfrm flipH="1" flipV="1">
          <a:off x="5715000" y="44348400"/>
          <a:ext cx="742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93" name="Line 97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94" name="Line 98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95" name="Line 99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96" name="Line 100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145</xdr:row>
      <xdr:rowOff>19050</xdr:rowOff>
    </xdr:from>
    <xdr:to>
      <xdr:col>7</xdr:col>
      <xdr:colOff>733425</xdr:colOff>
      <xdr:row>145</xdr:row>
      <xdr:rowOff>19050</xdr:rowOff>
    </xdr:to>
    <xdr:sp>
      <xdr:nvSpPr>
        <xdr:cNvPr id="97" name="Line 101"/>
        <xdr:cNvSpPr>
          <a:spLocks/>
        </xdr:cNvSpPr>
      </xdr:nvSpPr>
      <xdr:spPr>
        <a:xfrm flipH="1" flipV="1">
          <a:off x="5715000" y="44348400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110" zoomScaleNormal="11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2.28125" style="0" customWidth="1"/>
    <col min="4" max="4" width="4.7109375" style="56" customWidth="1" collapsed="1"/>
    <col min="5" max="5" width="42.421875" style="0" customWidth="1" collapsed="1"/>
    <col min="6" max="8" width="11.140625" style="0" customWidth="1"/>
  </cols>
  <sheetData>
    <row r="1" spans="1:7" s="46" customFormat="1" ht="61.5" customHeight="1">
      <c r="A1" s="113"/>
      <c r="B1" s="114"/>
      <c r="C1" s="114"/>
      <c r="D1" s="114"/>
      <c r="E1" s="114"/>
      <c r="F1" s="78"/>
      <c r="G1" s="78"/>
    </row>
    <row r="2" spans="1:5" s="46" customFormat="1" ht="16.5" customHeight="1">
      <c r="A2" s="46" t="s">
        <v>157</v>
      </c>
      <c r="D2" s="58"/>
      <c r="E2" s="47"/>
    </row>
    <row r="3" spans="4:7" s="46" customFormat="1" ht="12.75" customHeight="1">
      <c r="D3" s="58"/>
      <c r="F3" s="70"/>
      <c r="G3" s="70"/>
    </row>
    <row r="4" spans="1:8" s="45" customFormat="1" ht="22.5" customHeight="1">
      <c r="A4" s="48"/>
      <c r="B4" s="48"/>
      <c r="C4" s="49"/>
      <c r="D4" s="59"/>
      <c r="E4" s="50"/>
      <c r="F4" s="53" t="s">
        <v>45</v>
      </c>
      <c r="G4" s="53" t="s">
        <v>102</v>
      </c>
      <c r="H4" s="80" t="s">
        <v>46</v>
      </c>
    </row>
    <row r="5" spans="1:8" ht="20.25" customHeight="1">
      <c r="A5" s="3" t="s">
        <v>0</v>
      </c>
      <c r="B5" s="3" t="s">
        <v>1</v>
      </c>
      <c r="C5" s="44" t="s">
        <v>2</v>
      </c>
      <c r="D5" s="57"/>
      <c r="E5" s="4" t="s">
        <v>3</v>
      </c>
      <c r="F5" s="4">
        <v>2006</v>
      </c>
      <c r="G5" s="4">
        <v>2006</v>
      </c>
      <c r="H5" s="79" t="s">
        <v>103</v>
      </c>
    </row>
    <row r="6" spans="1:8" s="111" customFormat="1" ht="15.75" customHeight="1">
      <c r="A6" s="73">
        <v>1</v>
      </c>
      <c r="B6" s="73">
        <v>2</v>
      </c>
      <c r="C6" s="110"/>
      <c r="D6" s="112" t="s">
        <v>98</v>
      </c>
      <c r="E6" s="74">
        <v>4</v>
      </c>
      <c r="F6" s="74">
        <v>5</v>
      </c>
      <c r="G6" s="74">
        <v>6</v>
      </c>
      <c r="H6" s="74">
        <v>7</v>
      </c>
    </row>
    <row r="7" spans="1:8" ht="17.25" customHeight="1">
      <c r="A7" s="6" t="s">
        <v>155</v>
      </c>
      <c r="B7" s="5"/>
      <c r="C7" s="5"/>
      <c r="D7" s="60"/>
      <c r="E7" s="7" t="s">
        <v>150</v>
      </c>
      <c r="F7" s="8">
        <f>F8</f>
        <v>1843</v>
      </c>
      <c r="G7" s="8">
        <f>G8</f>
        <v>1842.89</v>
      </c>
      <c r="H7" s="68">
        <f>G7/F7*100</f>
        <v>99.99403147042865</v>
      </c>
    </row>
    <row r="8" spans="1:8" ht="13.5" customHeight="1">
      <c r="A8" s="9"/>
      <c r="B8" s="11" t="s">
        <v>151</v>
      </c>
      <c r="C8" s="10"/>
      <c r="D8" s="61"/>
      <c r="E8" s="12" t="s">
        <v>101</v>
      </c>
      <c r="F8" s="13">
        <f>SUM(F9)</f>
        <v>1843</v>
      </c>
      <c r="G8" s="13">
        <f>SUM(G9)</f>
        <v>1842.89</v>
      </c>
      <c r="H8" s="68">
        <f>G8/F8*100</f>
        <v>99.99403147042865</v>
      </c>
    </row>
    <row r="9" spans="1:8" ht="39.75" customHeight="1">
      <c r="A9" s="85"/>
      <c r="B9" s="86"/>
      <c r="C9" s="16"/>
      <c r="D9" s="55" t="s">
        <v>54</v>
      </c>
      <c r="E9" s="66" t="s">
        <v>118</v>
      </c>
      <c r="F9" s="21">
        <v>1843</v>
      </c>
      <c r="G9" s="21">
        <v>1842.89</v>
      </c>
      <c r="H9" s="68">
        <f>G9/F9*100</f>
        <v>99.99403147042865</v>
      </c>
    </row>
    <row r="10" spans="1:8" ht="17.25" customHeight="1">
      <c r="A10" s="6">
        <v>600</v>
      </c>
      <c r="B10" s="5"/>
      <c r="C10" s="5"/>
      <c r="D10" s="60"/>
      <c r="E10" s="7" t="s">
        <v>77</v>
      </c>
      <c r="F10" s="8">
        <f>F11</f>
        <v>349145</v>
      </c>
      <c r="G10" s="8">
        <f>G11</f>
        <v>246247.21</v>
      </c>
      <c r="H10" s="68">
        <f>G10/F10*100</f>
        <v>70.52863709919947</v>
      </c>
    </row>
    <row r="11" spans="1:8" ht="13.5" customHeight="1">
      <c r="A11" s="9"/>
      <c r="B11" s="11">
        <v>60016</v>
      </c>
      <c r="C11" s="10"/>
      <c r="D11" s="61"/>
      <c r="E11" s="12" t="s">
        <v>78</v>
      </c>
      <c r="F11" s="13">
        <f>SUM(F12:F14)</f>
        <v>349145</v>
      </c>
      <c r="G11" s="13">
        <f>SUM(G12:G14)</f>
        <v>246247.21</v>
      </c>
      <c r="H11" s="68">
        <f aca="true" t="shared" si="0" ref="H11:H80">G11/F11*100</f>
        <v>70.52863709919947</v>
      </c>
    </row>
    <row r="12" spans="1:8" ht="17.25" customHeight="1">
      <c r="A12" s="85"/>
      <c r="B12" s="86"/>
      <c r="C12" s="16"/>
      <c r="D12" s="55" t="s">
        <v>49</v>
      </c>
      <c r="E12" s="17" t="s">
        <v>6</v>
      </c>
      <c r="F12" s="21">
        <v>9000</v>
      </c>
      <c r="G12" s="21">
        <v>4500.01</v>
      </c>
      <c r="H12" s="68">
        <f t="shared" si="0"/>
        <v>50.00011111111111</v>
      </c>
    </row>
    <row r="13" spans="1:8" ht="33.75" customHeight="1">
      <c r="A13" s="92"/>
      <c r="B13" s="109"/>
      <c r="C13" s="105"/>
      <c r="D13" s="106" t="s">
        <v>140</v>
      </c>
      <c r="E13" s="69" t="s">
        <v>141</v>
      </c>
      <c r="F13" s="107">
        <v>200000</v>
      </c>
      <c r="G13" s="107">
        <v>105173.74</v>
      </c>
      <c r="H13" s="68">
        <f t="shared" si="0"/>
        <v>52.586870000000005</v>
      </c>
    </row>
    <row r="14" spans="1:8" ht="26.25" customHeight="1">
      <c r="A14" s="92"/>
      <c r="B14" s="109"/>
      <c r="C14" s="105"/>
      <c r="D14" s="106" t="s">
        <v>132</v>
      </c>
      <c r="E14" s="69" t="s">
        <v>133</v>
      </c>
      <c r="F14" s="107">
        <v>140145</v>
      </c>
      <c r="G14" s="107">
        <v>136573.46</v>
      </c>
      <c r="H14" s="68">
        <f t="shared" si="0"/>
        <v>97.45153947697027</v>
      </c>
    </row>
    <row r="15" spans="1:8" ht="17.25" customHeight="1">
      <c r="A15" s="6">
        <v>700</v>
      </c>
      <c r="B15" s="5"/>
      <c r="C15" s="5"/>
      <c r="D15" s="60"/>
      <c r="E15" s="71" t="s">
        <v>4</v>
      </c>
      <c r="F15" s="8">
        <f>F16</f>
        <v>3575505</v>
      </c>
      <c r="G15" s="8">
        <f>G16</f>
        <v>2930806.82</v>
      </c>
      <c r="H15" s="68">
        <f t="shared" si="0"/>
        <v>81.9690315074374</v>
      </c>
    </row>
    <row r="16" spans="1:8" ht="13.5" customHeight="1">
      <c r="A16" s="9"/>
      <c r="B16" s="11">
        <v>70005</v>
      </c>
      <c r="C16" s="10" t="s">
        <v>83</v>
      </c>
      <c r="D16" s="61"/>
      <c r="E16" s="12" t="s">
        <v>5</v>
      </c>
      <c r="F16" s="13">
        <f>F17+F18+F19+F20+F21+F22</f>
        <v>3575505</v>
      </c>
      <c r="G16" s="13">
        <f>G17+G18+G19+G20+G21+G22</f>
        <v>2930806.82</v>
      </c>
      <c r="H16" s="68">
        <f t="shared" si="0"/>
        <v>81.9690315074374</v>
      </c>
    </row>
    <row r="17" spans="1:8" ht="25.5" customHeight="1">
      <c r="A17" s="85"/>
      <c r="B17" s="87"/>
      <c r="C17" s="16"/>
      <c r="D17" s="55" t="s">
        <v>48</v>
      </c>
      <c r="E17" s="39" t="s">
        <v>47</v>
      </c>
      <c r="F17" s="19">
        <v>282505</v>
      </c>
      <c r="G17" s="19">
        <v>335952.25</v>
      </c>
      <c r="H17" s="68">
        <f t="shared" si="0"/>
        <v>118.91904568060743</v>
      </c>
    </row>
    <row r="18" spans="1:8" ht="17.25" customHeight="1">
      <c r="A18" s="85"/>
      <c r="B18" s="86"/>
      <c r="C18" s="16"/>
      <c r="D18" s="55" t="s">
        <v>49</v>
      </c>
      <c r="E18" s="17" t="s">
        <v>6</v>
      </c>
      <c r="F18" s="21">
        <v>12000</v>
      </c>
      <c r="G18" s="21">
        <v>14984.99</v>
      </c>
      <c r="H18" s="68">
        <f t="shared" si="0"/>
        <v>124.87491666666666</v>
      </c>
    </row>
    <row r="19" spans="1:8" ht="47.25" customHeight="1">
      <c r="A19" s="85"/>
      <c r="B19" s="90"/>
      <c r="C19" s="1"/>
      <c r="D19" s="54" t="s">
        <v>50</v>
      </c>
      <c r="E19" s="66" t="s">
        <v>115</v>
      </c>
      <c r="F19" s="14">
        <v>1600000</v>
      </c>
      <c r="G19" s="14">
        <v>1817883.07</v>
      </c>
      <c r="H19" s="68">
        <f t="shared" si="0"/>
        <v>113.61769187499999</v>
      </c>
    </row>
    <row r="20" spans="1:8" ht="37.5" customHeight="1">
      <c r="A20" s="85"/>
      <c r="B20" s="86"/>
      <c r="C20" s="1"/>
      <c r="D20" s="54" t="s">
        <v>51</v>
      </c>
      <c r="E20" s="66" t="s">
        <v>92</v>
      </c>
      <c r="F20" s="20">
        <v>45000</v>
      </c>
      <c r="G20" s="20">
        <v>58018.55</v>
      </c>
      <c r="H20" s="68">
        <f t="shared" si="0"/>
        <v>128.93011111111113</v>
      </c>
    </row>
    <row r="21" spans="1:8" ht="24" customHeight="1">
      <c r="A21" s="85"/>
      <c r="B21" s="90"/>
      <c r="C21" s="16"/>
      <c r="D21" s="55" t="s">
        <v>52</v>
      </c>
      <c r="E21" s="39" t="s">
        <v>116</v>
      </c>
      <c r="F21" s="19">
        <v>1626000</v>
      </c>
      <c r="G21" s="19">
        <v>686398.36</v>
      </c>
      <c r="H21" s="68">
        <f t="shared" si="0"/>
        <v>42.21392127921279</v>
      </c>
    </row>
    <row r="22" spans="1:8" ht="21" customHeight="1">
      <c r="A22" s="88"/>
      <c r="B22" s="89"/>
      <c r="C22" s="16"/>
      <c r="D22" s="55" t="s">
        <v>53</v>
      </c>
      <c r="E22" s="17" t="s">
        <v>7</v>
      </c>
      <c r="F22" s="21">
        <v>10000</v>
      </c>
      <c r="G22" s="21">
        <v>17569.6</v>
      </c>
      <c r="H22" s="68">
        <f t="shared" si="0"/>
        <v>175.696</v>
      </c>
    </row>
    <row r="23" spans="1:8" ht="17.25" customHeight="1">
      <c r="A23" s="6">
        <v>710</v>
      </c>
      <c r="B23" s="5"/>
      <c r="C23" s="5"/>
      <c r="D23" s="60"/>
      <c r="E23" s="7" t="s">
        <v>8</v>
      </c>
      <c r="F23" s="23">
        <f>F24</f>
        <v>3000</v>
      </c>
      <c r="G23" s="23">
        <f>G24</f>
        <v>3000</v>
      </c>
      <c r="H23" s="68">
        <f t="shared" si="0"/>
        <v>100</v>
      </c>
    </row>
    <row r="24" spans="1:8" ht="17.25" customHeight="1">
      <c r="A24" s="9"/>
      <c r="B24" s="11">
        <v>71035</v>
      </c>
      <c r="C24" s="10"/>
      <c r="D24" s="61"/>
      <c r="E24" s="12" t="s">
        <v>9</v>
      </c>
      <c r="F24" s="24">
        <f>F25</f>
        <v>3000</v>
      </c>
      <c r="G24" s="24">
        <f>G25</f>
        <v>3000</v>
      </c>
      <c r="H24" s="68">
        <f t="shared" si="0"/>
        <v>100</v>
      </c>
    </row>
    <row r="25" spans="1:8" ht="39" customHeight="1">
      <c r="A25" s="88"/>
      <c r="B25" s="89"/>
      <c r="C25" s="1"/>
      <c r="D25" s="54" t="s">
        <v>88</v>
      </c>
      <c r="E25" s="66" t="s">
        <v>93</v>
      </c>
      <c r="F25" s="20">
        <v>3000</v>
      </c>
      <c r="G25" s="20">
        <v>3000</v>
      </c>
      <c r="H25" s="68">
        <f t="shared" si="0"/>
        <v>100</v>
      </c>
    </row>
    <row r="26" spans="1:8" ht="17.25" customHeight="1">
      <c r="A26" s="6">
        <v>750</v>
      </c>
      <c r="B26" s="5"/>
      <c r="C26" s="5"/>
      <c r="D26" s="60"/>
      <c r="E26" s="7" t="s">
        <v>10</v>
      </c>
      <c r="F26" s="25">
        <f>F27+F30+F33</f>
        <v>169216</v>
      </c>
      <c r="G26" s="25">
        <f>G27+G30+G33</f>
        <v>165943.62</v>
      </c>
      <c r="H26" s="68">
        <f t="shared" si="0"/>
        <v>98.06615213691376</v>
      </c>
    </row>
    <row r="27" spans="1:8" ht="17.25" customHeight="1">
      <c r="A27" s="9"/>
      <c r="B27" s="11">
        <v>75011</v>
      </c>
      <c r="C27" s="10"/>
      <c r="D27" s="61"/>
      <c r="E27" s="12" t="s">
        <v>11</v>
      </c>
      <c r="F27" s="26">
        <f>F28+F29</f>
        <v>149250</v>
      </c>
      <c r="G27" s="26">
        <f>G28+G29</f>
        <v>149490</v>
      </c>
      <c r="H27" s="68">
        <f t="shared" si="0"/>
        <v>100.1608040201005</v>
      </c>
    </row>
    <row r="28" spans="1:8" ht="42" customHeight="1">
      <c r="A28" s="85"/>
      <c r="B28" s="90"/>
      <c r="C28" s="1"/>
      <c r="D28" s="54" t="s">
        <v>54</v>
      </c>
      <c r="E28" s="66" t="s">
        <v>117</v>
      </c>
      <c r="F28" s="18">
        <v>145500</v>
      </c>
      <c r="G28" s="18">
        <v>145500</v>
      </c>
      <c r="H28" s="68">
        <f t="shared" si="0"/>
        <v>100</v>
      </c>
    </row>
    <row r="29" spans="1:8" ht="39.75" customHeight="1">
      <c r="A29" s="85"/>
      <c r="B29" s="84"/>
      <c r="C29" s="16"/>
      <c r="D29" s="55" t="s">
        <v>75</v>
      </c>
      <c r="E29" s="39" t="s">
        <v>76</v>
      </c>
      <c r="F29" s="19">
        <v>3750</v>
      </c>
      <c r="G29" s="19">
        <v>3990</v>
      </c>
      <c r="H29" s="68">
        <f t="shared" si="0"/>
        <v>106.4</v>
      </c>
    </row>
    <row r="30" spans="1:8" ht="17.25" customHeight="1">
      <c r="A30" s="2"/>
      <c r="B30" s="11">
        <v>75023</v>
      </c>
      <c r="C30" s="10"/>
      <c r="D30" s="61"/>
      <c r="E30" s="12" t="s">
        <v>12</v>
      </c>
      <c r="F30" s="28">
        <f>F31+F32</f>
        <v>17946</v>
      </c>
      <c r="G30" s="28">
        <f>G31+G32</f>
        <v>16453.62</v>
      </c>
      <c r="H30" s="68">
        <f t="shared" si="0"/>
        <v>91.68405215646939</v>
      </c>
    </row>
    <row r="31" spans="1:8" ht="39.75" customHeight="1">
      <c r="A31" s="91"/>
      <c r="B31" s="87"/>
      <c r="C31" s="1"/>
      <c r="D31" s="54" t="s">
        <v>107</v>
      </c>
      <c r="E31" s="66" t="s">
        <v>124</v>
      </c>
      <c r="F31" s="29">
        <v>6446</v>
      </c>
      <c r="G31" s="29">
        <v>6445.16</v>
      </c>
      <c r="H31" s="68">
        <f t="shared" si="0"/>
        <v>99.98696866273657</v>
      </c>
    </row>
    <row r="32" spans="1:8" ht="27" customHeight="1">
      <c r="A32" s="91"/>
      <c r="B32" s="87"/>
      <c r="C32" s="1"/>
      <c r="D32" s="54" t="s">
        <v>120</v>
      </c>
      <c r="E32" s="66" t="s">
        <v>121</v>
      </c>
      <c r="F32" s="29">
        <v>11500</v>
      </c>
      <c r="G32" s="29">
        <v>10008.46</v>
      </c>
      <c r="H32" s="68">
        <f t="shared" si="0"/>
        <v>87.03008695652173</v>
      </c>
    </row>
    <row r="33" spans="1:8" ht="16.5" customHeight="1">
      <c r="A33" s="2"/>
      <c r="B33" s="11">
        <v>75095</v>
      </c>
      <c r="C33" s="10"/>
      <c r="D33" s="61"/>
      <c r="E33" s="12" t="s">
        <v>101</v>
      </c>
      <c r="F33" s="28">
        <f>F34</f>
        <v>2020</v>
      </c>
      <c r="G33" s="28">
        <f>G34</f>
        <v>0</v>
      </c>
      <c r="H33" s="68">
        <f t="shared" si="0"/>
        <v>0</v>
      </c>
    </row>
    <row r="34" spans="1:8" ht="36" customHeight="1">
      <c r="A34" s="88"/>
      <c r="B34" s="89"/>
      <c r="C34" s="1"/>
      <c r="D34" s="54" t="s">
        <v>107</v>
      </c>
      <c r="E34" s="39" t="s">
        <v>137</v>
      </c>
      <c r="F34" s="29">
        <v>2020</v>
      </c>
      <c r="G34" s="29">
        <v>0</v>
      </c>
      <c r="H34" s="68">
        <f t="shared" si="0"/>
        <v>0</v>
      </c>
    </row>
    <row r="35" spans="1:8" ht="35.25" customHeight="1">
      <c r="A35" s="31">
        <v>751</v>
      </c>
      <c r="B35" s="30"/>
      <c r="C35" s="30"/>
      <c r="D35" s="62"/>
      <c r="E35" s="40" t="s">
        <v>39</v>
      </c>
      <c r="F35" s="43">
        <f>F36+F38</f>
        <v>53102</v>
      </c>
      <c r="G35" s="43">
        <f>G36+G38</f>
        <v>51492</v>
      </c>
      <c r="H35" s="68">
        <f t="shared" si="0"/>
        <v>96.96809912997627</v>
      </c>
    </row>
    <row r="36" spans="1:8" ht="26.25" customHeight="1">
      <c r="A36" s="2"/>
      <c r="B36" s="11">
        <v>75101</v>
      </c>
      <c r="C36" s="10"/>
      <c r="D36" s="61"/>
      <c r="E36" s="41" t="s">
        <v>40</v>
      </c>
      <c r="F36" s="28">
        <f>F37</f>
        <v>2908</v>
      </c>
      <c r="G36" s="28">
        <f>G37</f>
        <v>2908</v>
      </c>
      <c r="H36" s="68">
        <f t="shared" si="0"/>
        <v>100</v>
      </c>
    </row>
    <row r="37" spans="1:8" ht="36" customHeight="1">
      <c r="A37" s="88"/>
      <c r="B37" s="89"/>
      <c r="C37" s="1"/>
      <c r="D37" s="54" t="s">
        <v>54</v>
      </c>
      <c r="E37" s="66" t="s">
        <v>118</v>
      </c>
      <c r="F37" s="29">
        <v>2908</v>
      </c>
      <c r="G37" s="29">
        <v>2908</v>
      </c>
      <c r="H37" s="68">
        <f t="shared" si="0"/>
        <v>100</v>
      </c>
    </row>
    <row r="38" spans="1:8" ht="36.75" customHeight="1">
      <c r="A38" s="2"/>
      <c r="B38" s="11">
        <v>75109</v>
      </c>
      <c r="C38" s="10"/>
      <c r="D38" s="61"/>
      <c r="E38" s="41" t="s">
        <v>149</v>
      </c>
      <c r="F38" s="28">
        <f>F39</f>
        <v>50194</v>
      </c>
      <c r="G38" s="28">
        <f>G39</f>
        <v>48584</v>
      </c>
      <c r="H38" s="68">
        <f>G38/F38*100</f>
        <v>96.79244531218872</v>
      </c>
    </row>
    <row r="39" spans="1:8" ht="36" customHeight="1">
      <c r="A39" s="88"/>
      <c r="B39" s="89"/>
      <c r="C39" s="1"/>
      <c r="D39" s="54" t="s">
        <v>54</v>
      </c>
      <c r="E39" s="66" t="s">
        <v>118</v>
      </c>
      <c r="F39" s="29">
        <v>50194</v>
      </c>
      <c r="G39" s="29">
        <v>48584</v>
      </c>
      <c r="H39" s="68">
        <f>G39/F39*100</f>
        <v>96.79244531218872</v>
      </c>
    </row>
    <row r="40" spans="1:8" ht="27.75" customHeight="1">
      <c r="A40" s="31">
        <v>752</v>
      </c>
      <c r="B40" s="30"/>
      <c r="C40" s="30"/>
      <c r="D40" s="62"/>
      <c r="E40" s="40" t="s">
        <v>90</v>
      </c>
      <c r="F40" s="43">
        <f>F41</f>
        <v>600</v>
      </c>
      <c r="G40" s="43">
        <f>G41</f>
        <v>600</v>
      </c>
      <c r="H40" s="68">
        <f t="shared" si="0"/>
        <v>100</v>
      </c>
    </row>
    <row r="41" spans="1:8" ht="26.25" customHeight="1">
      <c r="A41" s="2"/>
      <c r="B41" s="11">
        <v>75212</v>
      </c>
      <c r="C41" s="10"/>
      <c r="D41" s="61"/>
      <c r="E41" s="41" t="s">
        <v>89</v>
      </c>
      <c r="F41" s="28">
        <f>F42</f>
        <v>600</v>
      </c>
      <c r="G41" s="28">
        <f>G42</f>
        <v>600</v>
      </c>
      <c r="H41" s="68">
        <f t="shared" si="0"/>
        <v>100</v>
      </c>
    </row>
    <row r="42" spans="1:8" ht="34.5" customHeight="1">
      <c r="A42" s="88"/>
      <c r="B42" s="89"/>
      <c r="C42" s="1"/>
      <c r="D42" s="54" t="s">
        <v>54</v>
      </c>
      <c r="E42" s="66" t="s">
        <v>118</v>
      </c>
      <c r="F42" s="29">
        <v>600</v>
      </c>
      <c r="G42" s="29">
        <v>600</v>
      </c>
      <c r="H42" s="68">
        <f t="shared" si="0"/>
        <v>100</v>
      </c>
    </row>
    <row r="43" spans="1:8" ht="43.5" customHeight="1">
      <c r="A43" s="6">
        <v>756</v>
      </c>
      <c r="B43" s="5"/>
      <c r="C43" s="5"/>
      <c r="D43" s="60"/>
      <c r="E43" s="71" t="s">
        <v>94</v>
      </c>
      <c r="F43" s="37">
        <f>F44+F47+F55+F66+F70+F74</f>
        <v>11765834</v>
      </c>
      <c r="G43" s="37">
        <f>G44+G47+G55+G66+G70+G74</f>
        <v>12690035.739999998</v>
      </c>
      <c r="H43" s="68">
        <f t="shared" si="0"/>
        <v>107.85496157773429</v>
      </c>
    </row>
    <row r="44" spans="1:8" ht="17.25" customHeight="1">
      <c r="A44" s="2"/>
      <c r="B44" s="11">
        <v>75601</v>
      </c>
      <c r="C44" s="10"/>
      <c r="D44" s="61"/>
      <c r="E44" s="12" t="s">
        <v>13</v>
      </c>
      <c r="F44" s="42">
        <f>F45+F46</f>
        <v>60500</v>
      </c>
      <c r="G44" s="42">
        <f>G45+G46</f>
        <v>86089.13</v>
      </c>
      <c r="H44" s="68">
        <f t="shared" si="0"/>
        <v>142.2960826446281</v>
      </c>
    </row>
    <row r="45" spans="1:8" ht="31.5" customHeight="1">
      <c r="A45" s="91"/>
      <c r="B45" s="87"/>
      <c r="C45" s="16"/>
      <c r="D45" s="55" t="s">
        <v>55</v>
      </c>
      <c r="E45" s="39" t="s">
        <v>41</v>
      </c>
      <c r="F45" s="21">
        <v>60000</v>
      </c>
      <c r="G45" s="21">
        <v>85295.05</v>
      </c>
      <c r="H45" s="68">
        <f t="shared" si="0"/>
        <v>142.15841666666665</v>
      </c>
    </row>
    <row r="46" spans="1:8" ht="18.75" customHeight="1">
      <c r="A46" s="83"/>
      <c r="B46" s="86"/>
      <c r="C46" s="16"/>
      <c r="D46" s="55" t="s">
        <v>56</v>
      </c>
      <c r="E46" s="17" t="s">
        <v>14</v>
      </c>
      <c r="F46" s="34">
        <v>500</v>
      </c>
      <c r="G46" s="34">
        <v>794.08</v>
      </c>
      <c r="H46" s="68">
        <f t="shared" si="0"/>
        <v>158.816</v>
      </c>
    </row>
    <row r="47" spans="1:8" ht="36.75" customHeight="1">
      <c r="A47" s="65"/>
      <c r="B47" s="93">
        <v>75615</v>
      </c>
      <c r="C47" s="27"/>
      <c r="D47" s="63"/>
      <c r="E47" s="72" t="s">
        <v>95</v>
      </c>
      <c r="F47" s="13">
        <f>SUM(F48:F54)</f>
        <v>4069324</v>
      </c>
      <c r="G47" s="13">
        <f>SUM(G48:G54)</f>
        <v>4317678.34</v>
      </c>
      <c r="H47" s="68">
        <f t="shared" si="0"/>
        <v>106.1030859179559</v>
      </c>
    </row>
    <row r="48" spans="1:8" ht="16.5" customHeight="1">
      <c r="A48" s="92"/>
      <c r="B48" s="94"/>
      <c r="C48" s="16"/>
      <c r="D48" s="55" t="s">
        <v>57</v>
      </c>
      <c r="E48" s="17" t="s">
        <v>15</v>
      </c>
      <c r="F48" s="22">
        <v>3700000</v>
      </c>
      <c r="G48" s="22">
        <v>3898878.7</v>
      </c>
      <c r="H48" s="68">
        <f t="shared" si="0"/>
        <v>105.3751</v>
      </c>
    </row>
    <row r="49" spans="1:8" ht="16.5" customHeight="1">
      <c r="A49" s="85"/>
      <c r="B49" s="90"/>
      <c r="C49" s="16"/>
      <c r="D49" s="55" t="s">
        <v>58</v>
      </c>
      <c r="E49" s="17" t="s">
        <v>16</v>
      </c>
      <c r="F49" s="34">
        <v>1000</v>
      </c>
      <c r="G49" s="34">
        <v>696.5</v>
      </c>
      <c r="H49" s="68">
        <f t="shared" si="0"/>
        <v>69.65</v>
      </c>
    </row>
    <row r="50" spans="1:8" ht="16.5" customHeight="1">
      <c r="A50" s="85"/>
      <c r="B50" s="90"/>
      <c r="C50" s="16"/>
      <c r="D50" s="55" t="s">
        <v>59</v>
      </c>
      <c r="E50" s="17" t="s">
        <v>17</v>
      </c>
      <c r="F50" s="35">
        <v>1200</v>
      </c>
      <c r="G50" s="35">
        <v>1465</v>
      </c>
      <c r="H50" s="68">
        <f t="shared" si="0"/>
        <v>122.08333333333334</v>
      </c>
    </row>
    <row r="51" spans="1:8" ht="16.5" customHeight="1">
      <c r="A51" s="85"/>
      <c r="B51" s="90"/>
      <c r="C51" s="16"/>
      <c r="D51" s="55" t="s">
        <v>60</v>
      </c>
      <c r="E51" s="17" t="s">
        <v>18</v>
      </c>
      <c r="F51" s="21">
        <v>50000</v>
      </c>
      <c r="G51" s="21">
        <v>88513.14</v>
      </c>
      <c r="H51" s="68">
        <f t="shared" si="0"/>
        <v>177.02628</v>
      </c>
    </row>
    <row r="52" spans="1:8" ht="16.5" customHeight="1">
      <c r="A52" s="85"/>
      <c r="B52" s="90"/>
      <c r="C52" s="16"/>
      <c r="D52" s="55" t="s">
        <v>65</v>
      </c>
      <c r="E52" s="17" t="s">
        <v>19</v>
      </c>
      <c r="F52" s="34">
        <v>18000</v>
      </c>
      <c r="G52" s="34">
        <v>18331.67</v>
      </c>
      <c r="H52" s="68">
        <f t="shared" si="0"/>
        <v>101.8426111111111</v>
      </c>
    </row>
    <row r="53" spans="1:8" ht="16.5" customHeight="1">
      <c r="A53" s="85"/>
      <c r="B53" s="90"/>
      <c r="C53" s="16"/>
      <c r="D53" s="55" t="s">
        <v>56</v>
      </c>
      <c r="E53" s="17" t="s">
        <v>14</v>
      </c>
      <c r="F53" s="21">
        <v>7000</v>
      </c>
      <c r="G53" s="21">
        <v>17668.33</v>
      </c>
      <c r="H53" s="68">
        <f t="shared" si="0"/>
        <v>252.4047142857143</v>
      </c>
    </row>
    <row r="54" spans="1:8" ht="30.75" customHeight="1">
      <c r="A54" s="85"/>
      <c r="B54" s="84"/>
      <c r="C54" s="16"/>
      <c r="D54" s="55" t="s">
        <v>147</v>
      </c>
      <c r="E54" s="39" t="s">
        <v>148</v>
      </c>
      <c r="F54" s="21">
        <v>292124</v>
      </c>
      <c r="G54" s="21">
        <v>292125</v>
      </c>
      <c r="H54" s="68">
        <f t="shared" si="0"/>
        <v>100.00034232038448</v>
      </c>
    </row>
    <row r="55" spans="1:8" ht="48" customHeight="1">
      <c r="A55" s="2"/>
      <c r="B55" s="11">
        <v>75616</v>
      </c>
      <c r="C55" s="10"/>
      <c r="D55" s="61"/>
      <c r="E55" s="41" t="s">
        <v>96</v>
      </c>
      <c r="F55" s="13">
        <f>SUM(F56:F65)</f>
        <v>1355200</v>
      </c>
      <c r="G55" s="13">
        <f>SUM(G56:G65)</f>
        <v>1654209.6899999997</v>
      </c>
      <c r="H55" s="68">
        <f t="shared" si="0"/>
        <v>122.06387913223138</v>
      </c>
    </row>
    <row r="56" spans="1:8" ht="16.5" customHeight="1">
      <c r="A56" s="91"/>
      <c r="B56" s="84"/>
      <c r="C56" s="67"/>
      <c r="D56" s="75" t="s">
        <v>57</v>
      </c>
      <c r="E56" s="76" t="s">
        <v>15</v>
      </c>
      <c r="F56" s="77">
        <v>890000</v>
      </c>
      <c r="G56" s="77">
        <v>1119408.04</v>
      </c>
      <c r="H56" s="68">
        <f t="shared" si="0"/>
        <v>125.77618426966293</v>
      </c>
    </row>
    <row r="57" spans="1:8" ht="16.5" customHeight="1">
      <c r="A57" s="83"/>
      <c r="B57" s="84"/>
      <c r="C57" s="16"/>
      <c r="D57" s="55" t="s">
        <v>58</v>
      </c>
      <c r="E57" s="17" t="s">
        <v>16</v>
      </c>
      <c r="F57" s="34">
        <v>38000</v>
      </c>
      <c r="G57" s="34">
        <v>44877.42</v>
      </c>
      <c r="H57" s="68">
        <f t="shared" si="0"/>
        <v>118.09847368421052</v>
      </c>
    </row>
    <row r="58" spans="1:8" ht="16.5" customHeight="1">
      <c r="A58" s="83"/>
      <c r="B58" s="84"/>
      <c r="C58" s="16"/>
      <c r="D58" s="55" t="s">
        <v>59</v>
      </c>
      <c r="E58" s="17" t="s">
        <v>17</v>
      </c>
      <c r="F58" s="35">
        <v>200</v>
      </c>
      <c r="G58" s="35">
        <v>280.4</v>
      </c>
      <c r="H58" s="68">
        <f t="shared" si="0"/>
        <v>140.2</v>
      </c>
    </row>
    <row r="59" spans="1:8" ht="16.5" customHeight="1">
      <c r="A59" s="83"/>
      <c r="B59" s="84"/>
      <c r="C59" s="16"/>
      <c r="D59" s="55" t="s">
        <v>60</v>
      </c>
      <c r="E59" s="17" t="s">
        <v>18</v>
      </c>
      <c r="F59" s="21">
        <v>75000</v>
      </c>
      <c r="G59" s="21">
        <v>95756.9</v>
      </c>
      <c r="H59" s="68">
        <f t="shared" si="0"/>
        <v>127.67586666666666</v>
      </c>
    </row>
    <row r="60" spans="1:8" ht="16.5" customHeight="1">
      <c r="A60" s="83"/>
      <c r="B60" s="84"/>
      <c r="C60" s="16"/>
      <c r="D60" s="55" t="s">
        <v>61</v>
      </c>
      <c r="E60" s="17" t="s">
        <v>66</v>
      </c>
      <c r="F60" s="21">
        <v>15000</v>
      </c>
      <c r="G60" s="21">
        <v>34863.2</v>
      </c>
      <c r="H60" s="68">
        <f t="shared" si="0"/>
        <v>232.42133333333334</v>
      </c>
    </row>
    <row r="61" spans="1:8" ht="16.5" customHeight="1">
      <c r="A61" s="83"/>
      <c r="B61" s="84"/>
      <c r="C61" s="16"/>
      <c r="D61" s="55" t="s">
        <v>62</v>
      </c>
      <c r="E61" s="17" t="s">
        <v>67</v>
      </c>
      <c r="F61" s="21">
        <v>2000</v>
      </c>
      <c r="G61" s="21">
        <v>2450</v>
      </c>
      <c r="H61" s="68">
        <f t="shared" si="0"/>
        <v>122.50000000000001</v>
      </c>
    </row>
    <row r="62" spans="1:8" ht="16.5" customHeight="1">
      <c r="A62" s="83"/>
      <c r="B62" s="84"/>
      <c r="C62" s="16"/>
      <c r="D62" s="55" t="s">
        <v>63</v>
      </c>
      <c r="E62" s="17" t="s">
        <v>20</v>
      </c>
      <c r="F62" s="21">
        <v>100000</v>
      </c>
      <c r="G62" s="21">
        <v>73715</v>
      </c>
      <c r="H62" s="68">
        <f t="shared" si="0"/>
        <v>73.715</v>
      </c>
    </row>
    <row r="63" spans="1:8" ht="16.5" customHeight="1">
      <c r="A63" s="83"/>
      <c r="B63" s="84"/>
      <c r="C63" s="16"/>
      <c r="D63" s="55" t="s">
        <v>64</v>
      </c>
      <c r="E63" s="17" t="s">
        <v>21</v>
      </c>
      <c r="F63" s="21">
        <v>20000</v>
      </c>
      <c r="G63" s="21">
        <v>23969</v>
      </c>
      <c r="H63" s="68">
        <f t="shared" si="0"/>
        <v>119.845</v>
      </c>
    </row>
    <row r="64" spans="1:8" ht="16.5" customHeight="1">
      <c r="A64" s="83"/>
      <c r="B64" s="84"/>
      <c r="C64" s="16"/>
      <c r="D64" s="55" t="s">
        <v>65</v>
      </c>
      <c r="E64" s="17" t="s">
        <v>19</v>
      </c>
      <c r="F64" s="34">
        <v>200000</v>
      </c>
      <c r="G64" s="34">
        <v>242207.89</v>
      </c>
      <c r="H64" s="68">
        <f t="shared" si="0"/>
        <v>121.10394500000001</v>
      </c>
    </row>
    <row r="65" spans="1:8" ht="16.5" customHeight="1">
      <c r="A65" s="92"/>
      <c r="B65" s="86"/>
      <c r="C65" s="16"/>
      <c r="D65" s="55" t="s">
        <v>56</v>
      </c>
      <c r="E65" s="17" t="s">
        <v>14</v>
      </c>
      <c r="F65" s="21">
        <v>15000</v>
      </c>
      <c r="G65" s="21">
        <v>16681.84</v>
      </c>
      <c r="H65" s="68">
        <f t="shared" si="0"/>
        <v>111.21226666666666</v>
      </c>
    </row>
    <row r="66" spans="1:8" ht="27.75" customHeight="1">
      <c r="A66" s="2"/>
      <c r="B66" s="11">
        <v>75618</v>
      </c>
      <c r="C66" s="10"/>
      <c r="D66" s="61"/>
      <c r="E66" s="41" t="s">
        <v>42</v>
      </c>
      <c r="F66" s="26">
        <f>F67+F68+F69</f>
        <v>459100</v>
      </c>
      <c r="G66" s="26">
        <f>G67+G68+G69</f>
        <v>496336.2</v>
      </c>
      <c r="H66" s="68">
        <f t="shared" si="0"/>
        <v>108.110694837726</v>
      </c>
    </row>
    <row r="67" spans="1:8" ht="16.5" customHeight="1">
      <c r="A67" s="91"/>
      <c r="B67" s="87"/>
      <c r="C67" s="16"/>
      <c r="D67" s="55" t="s">
        <v>68</v>
      </c>
      <c r="E67" s="17" t="s">
        <v>22</v>
      </c>
      <c r="F67" s="19">
        <v>120000</v>
      </c>
      <c r="G67" s="19">
        <v>150412.74</v>
      </c>
      <c r="H67" s="68">
        <f t="shared" si="0"/>
        <v>125.34394999999998</v>
      </c>
    </row>
    <row r="68" spans="1:8" ht="16.5" customHeight="1">
      <c r="A68" s="83"/>
      <c r="B68" s="84"/>
      <c r="C68" s="16"/>
      <c r="D68" s="55" t="s">
        <v>69</v>
      </c>
      <c r="E68" s="17" t="s">
        <v>23</v>
      </c>
      <c r="F68" s="19">
        <v>339000</v>
      </c>
      <c r="G68" s="19">
        <v>345923.46</v>
      </c>
      <c r="H68" s="68">
        <f t="shared" si="0"/>
        <v>102.0423185840708</v>
      </c>
    </row>
    <row r="69" spans="1:8" ht="16.5" customHeight="1">
      <c r="A69" s="92"/>
      <c r="B69" s="86"/>
      <c r="C69" s="16"/>
      <c r="D69" s="55" t="s">
        <v>56</v>
      </c>
      <c r="E69" s="17" t="s">
        <v>14</v>
      </c>
      <c r="F69" s="34">
        <v>100</v>
      </c>
      <c r="G69" s="34">
        <v>0</v>
      </c>
      <c r="H69" s="68">
        <f t="shared" si="0"/>
        <v>0</v>
      </c>
    </row>
    <row r="70" spans="1:8" ht="16.5" customHeight="1">
      <c r="A70" s="2"/>
      <c r="B70" s="11">
        <v>75619</v>
      </c>
      <c r="C70" s="10"/>
      <c r="D70" s="61"/>
      <c r="E70" s="12" t="s">
        <v>24</v>
      </c>
      <c r="F70" s="26">
        <f>F71+F72+F73</f>
        <v>45000</v>
      </c>
      <c r="G70" s="26">
        <f>G71+G72+G73</f>
        <v>79441.07</v>
      </c>
      <c r="H70" s="68">
        <f t="shared" si="0"/>
        <v>176.53571111111114</v>
      </c>
    </row>
    <row r="71" spans="1:8" ht="16.5" customHeight="1">
      <c r="A71" s="91"/>
      <c r="B71" s="87"/>
      <c r="C71" s="16"/>
      <c r="D71" s="55" t="s">
        <v>49</v>
      </c>
      <c r="E71" s="17" t="s">
        <v>6</v>
      </c>
      <c r="F71" s="35">
        <v>1000</v>
      </c>
      <c r="G71" s="35">
        <v>246.92</v>
      </c>
      <c r="H71" s="68">
        <f t="shared" si="0"/>
        <v>24.692</v>
      </c>
    </row>
    <row r="72" spans="1:8" ht="16.5" customHeight="1">
      <c r="A72" s="83"/>
      <c r="B72" s="84"/>
      <c r="C72" s="16"/>
      <c r="D72" s="55" t="s">
        <v>70</v>
      </c>
      <c r="E72" s="17" t="s">
        <v>25</v>
      </c>
      <c r="F72" s="21">
        <v>14000</v>
      </c>
      <c r="G72" s="21">
        <v>18895.65</v>
      </c>
      <c r="H72" s="68">
        <f t="shared" si="0"/>
        <v>134.9689285714286</v>
      </c>
    </row>
    <row r="73" spans="1:8" ht="16.5" customHeight="1">
      <c r="A73" s="92"/>
      <c r="B73" s="86"/>
      <c r="C73" s="16"/>
      <c r="D73" s="55" t="s">
        <v>71</v>
      </c>
      <c r="E73" s="17" t="s">
        <v>26</v>
      </c>
      <c r="F73" s="19">
        <v>30000</v>
      </c>
      <c r="G73" s="19">
        <v>60298.5</v>
      </c>
      <c r="H73" s="68">
        <f t="shared" si="0"/>
        <v>200.995</v>
      </c>
    </row>
    <row r="74" spans="1:8" ht="25.5" customHeight="1">
      <c r="A74" s="2"/>
      <c r="B74" s="11">
        <v>75621</v>
      </c>
      <c r="C74" s="10"/>
      <c r="D74" s="61"/>
      <c r="E74" s="41" t="s">
        <v>43</v>
      </c>
      <c r="F74" s="13">
        <f>F75+F76</f>
        <v>5776710</v>
      </c>
      <c r="G74" s="13">
        <f>G75+G76</f>
        <v>6056281.31</v>
      </c>
      <c r="H74" s="68">
        <f t="shared" si="0"/>
        <v>104.8396286121339</v>
      </c>
    </row>
    <row r="75" spans="1:8" ht="16.5" customHeight="1">
      <c r="A75" s="91"/>
      <c r="B75" s="87"/>
      <c r="C75" s="16"/>
      <c r="D75" s="55" t="s">
        <v>72</v>
      </c>
      <c r="E75" s="17" t="s">
        <v>27</v>
      </c>
      <c r="F75" s="22">
        <v>5676710</v>
      </c>
      <c r="G75" s="22">
        <v>5874720</v>
      </c>
      <c r="H75" s="68">
        <f t="shared" si="0"/>
        <v>103.48811195216948</v>
      </c>
    </row>
    <row r="76" spans="1:8" ht="16.5" customHeight="1">
      <c r="A76" s="81"/>
      <c r="B76" s="82"/>
      <c r="C76" s="16"/>
      <c r="D76" s="55" t="s">
        <v>73</v>
      </c>
      <c r="E76" s="17" t="s">
        <v>28</v>
      </c>
      <c r="F76" s="21">
        <v>100000</v>
      </c>
      <c r="G76" s="21">
        <v>181561.31</v>
      </c>
      <c r="H76" s="68">
        <f t="shared" si="0"/>
        <v>181.56131</v>
      </c>
    </row>
    <row r="77" spans="1:8" ht="17.25" customHeight="1">
      <c r="A77" s="31">
        <v>758</v>
      </c>
      <c r="B77" s="30"/>
      <c r="C77" s="30"/>
      <c r="D77" s="62"/>
      <c r="E77" s="32" t="s">
        <v>29</v>
      </c>
      <c r="F77" s="36">
        <f>F78+F80+F82+F85</f>
        <v>10459475</v>
      </c>
      <c r="G77" s="36">
        <f>G78+G80+G82+G85</f>
        <v>10465403.08</v>
      </c>
      <c r="H77" s="68">
        <f t="shared" si="0"/>
        <v>100.05667664964064</v>
      </c>
    </row>
    <row r="78" spans="1:8" ht="27.75" customHeight="1">
      <c r="A78" s="2"/>
      <c r="B78" s="11">
        <v>75801</v>
      </c>
      <c r="C78" s="10"/>
      <c r="D78" s="61"/>
      <c r="E78" s="41" t="s">
        <v>44</v>
      </c>
      <c r="F78" s="13">
        <f>F79</f>
        <v>7504578</v>
      </c>
      <c r="G78" s="13">
        <f>G79</f>
        <v>7504578</v>
      </c>
      <c r="H78" s="68">
        <f t="shared" si="0"/>
        <v>100</v>
      </c>
    </row>
    <row r="79" spans="1:8" ht="16.5" customHeight="1">
      <c r="A79" s="85"/>
      <c r="B79" s="90"/>
      <c r="C79" s="16"/>
      <c r="D79" s="55" t="s">
        <v>74</v>
      </c>
      <c r="E79" s="17" t="s">
        <v>30</v>
      </c>
      <c r="F79" s="22">
        <v>7504578</v>
      </c>
      <c r="G79" s="22">
        <v>7504578</v>
      </c>
      <c r="H79" s="68">
        <f t="shared" si="0"/>
        <v>100</v>
      </c>
    </row>
    <row r="80" spans="1:8" ht="16.5" customHeight="1">
      <c r="A80" s="2"/>
      <c r="B80" s="11">
        <v>75807</v>
      </c>
      <c r="C80" s="10"/>
      <c r="D80" s="61"/>
      <c r="E80" s="12" t="s">
        <v>79</v>
      </c>
      <c r="F80" s="24">
        <f>F81</f>
        <v>1236215</v>
      </c>
      <c r="G80" s="24">
        <f>G81</f>
        <v>1236215</v>
      </c>
      <c r="H80" s="68">
        <f t="shared" si="0"/>
        <v>100</v>
      </c>
    </row>
    <row r="81" spans="1:8" ht="16.5" customHeight="1">
      <c r="A81" s="85"/>
      <c r="B81" s="90"/>
      <c r="C81" s="16"/>
      <c r="D81" s="55" t="s">
        <v>74</v>
      </c>
      <c r="E81" s="17" t="s">
        <v>30</v>
      </c>
      <c r="F81" s="21">
        <v>1236215</v>
      </c>
      <c r="G81" s="21">
        <v>1236215</v>
      </c>
      <c r="H81" s="68">
        <f aca="true" t="shared" si="1" ref="H81:H146">G81/F81*100</f>
        <v>100</v>
      </c>
    </row>
    <row r="82" spans="1:8" ht="16.5" customHeight="1">
      <c r="A82" s="2"/>
      <c r="B82" s="11">
        <v>75814</v>
      </c>
      <c r="C82" s="10"/>
      <c r="D82" s="61"/>
      <c r="E82" s="12" t="s">
        <v>31</v>
      </c>
      <c r="F82" s="24">
        <f>F83+F84</f>
        <v>1421883</v>
      </c>
      <c r="G82" s="24">
        <f>G83+G84</f>
        <v>1427811.08</v>
      </c>
      <c r="H82" s="68">
        <f t="shared" si="1"/>
        <v>100.41691756635392</v>
      </c>
    </row>
    <row r="83" spans="1:8" ht="16.5" customHeight="1">
      <c r="A83" s="85"/>
      <c r="B83" s="90"/>
      <c r="C83" s="16"/>
      <c r="D83" s="55" t="s">
        <v>70</v>
      </c>
      <c r="E83" s="17" t="s">
        <v>25</v>
      </c>
      <c r="F83" s="21">
        <v>50000</v>
      </c>
      <c r="G83" s="21">
        <v>59179.48</v>
      </c>
      <c r="H83" s="68">
        <f t="shared" si="1"/>
        <v>118.35896000000001</v>
      </c>
    </row>
    <row r="84" spans="1:8" ht="16.5" customHeight="1">
      <c r="A84" s="85"/>
      <c r="B84" s="90"/>
      <c r="C84" s="16"/>
      <c r="D84" s="55" t="s">
        <v>122</v>
      </c>
      <c r="E84" s="17" t="s">
        <v>26</v>
      </c>
      <c r="F84" s="21">
        <v>1371883</v>
      </c>
      <c r="G84" s="21">
        <v>1368631.6</v>
      </c>
      <c r="H84" s="68">
        <f t="shared" si="1"/>
        <v>99.76299728183818</v>
      </c>
    </row>
    <row r="85" spans="1:8" ht="16.5" customHeight="1">
      <c r="A85" s="2"/>
      <c r="B85" s="11">
        <v>75831</v>
      </c>
      <c r="C85" s="10"/>
      <c r="D85" s="61"/>
      <c r="E85" s="12" t="s">
        <v>80</v>
      </c>
      <c r="F85" s="13">
        <f>F86</f>
        <v>296799</v>
      </c>
      <c r="G85" s="13">
        <f>G86</f>
        <v>296799</v>
      </c>
      <c r="H85" s="68">
        <f t="shared" si="1"/>
        <v>100</v>
      </c>
    </row>
    <row r="86" spans="1:8" ht="16.5" customHeight="1">
      <c r="A86" s="88"/>
      <c r="B86" s="89"/>
      <c r="C86" s="16"/>
      <c r="D86" s="55" t="s">
        <v>74</v>
      </c>
      <c r="E86" s="17" t="s">
        <v>30</v>
      </c>
      <c r="F86" s="22">
        <v>296799</v>
      </c>
      <c r="G86" s="22">
        <v>296799</v>
      </c>
      <c r="H86" s="68">
        <f t="shared" si="1"/>
        <v>100</v>
      </c>
    </row>
    <row r="87" spans="1:8" ht="17.25" customHeight="1">
      <c r="A87" s="31">
        <v>801</v>
      </c>
      <c r="B87" s="30"/>
      <c r="C87" s="30"/>
      <c r="D87" s="62"/>
      <c r="E87" s="32" t="s">
        <v>125</v>
      </c>
      <c r="F87" s="36">
        <f>F88+F91+F93</f>
        <v>157549</v>
      </c>
      <c r="G87" s="36">
        <f>G88+G91+G93</f>
        <v>118239.98</v>
      </c>
      <c r="H87" s="68">
        <f t="shared" si="1"/>
        <v>75.04965439323638</v>
      </c>
    </row>
    <row r="88" spans="1:8" ht="18.75" customHeight="1">
      <c r="A88" s="2"/>
      <c r="B88" s="11">
        <v>80101</v>
      </c>
      <c r="C88" s="10"/>
      <c r="D88" s="61"/>
      <c r="E88" s="41" t="s">
        <v>131</v>
      </c>
      <c r="F88" s="13">
        <f>F89+F90</f>
        <v>97521</v>
      </c>
      <c r="G88" s="13">
        <f>G89+G90</f>
        <v>97521</v>
      </c>
      <c r="H88" s="68">
        <f t="shared" si="1"/>
        <v>100</v>
      </c>
    </row>
    <row r="89" spans="1:8" ht="36" customHeight="1">
      <c r="A89" s="85"/>
      <c r="B89" s="90"/>
      <c r="C89" s="16"/>
      <c r="D89" s="55" t="s">
        <v>84</v>
      </c>
      <c r="E89" s="39" t="s">
        <v>85</v>
      </c>
      <c r="F89" s="22">
        <v>7708</v>
      </c>
      <c r="G89" s="22">
        <v>7708</v>
      </c>
      <c r="H89" s="68">
        <f t="shared" si="1"/>
        <v>100</v>
      </c>
    </row>
    <row r="90" spans="1:8" ht="36" customHeight="1">
      <c r="A90" s="85"/>
      <c r="B90" s="104"/>
      <c r="C90" s="16"/>
      <c r="D90" s="55" t="s">
        <v>142</v>
      </c>
      <c r="E90" s="39" t="s">
        <v>143</v>
      </c>
      <c r="F90" s="22">
        <v>89813</v>
      </c>
      <c r="G90" s="22">
        <v>89813</v>
      </c>
      <c r="H90" s="68">
        <f t="shared" si="1"/>
        <v>100</v>
      </c>
    </row>
    <row r="91" spans="1:8" ht="18.75" customHeight="1">
      <c r="A91" s="2"/>
      <c r="B91" s="11">
        <v>80104</v>
      </c>
      <c r="C91" s="10"/>
      <c r="D91" s="61"/>
      <c r="E91" s="41" t="s">
        <v>126</v>
      </c>
      <c r="F91" s="13">
        <f>F92</f>
        <v>32292</v>
      </c>
      <c r="G91" s="13">
        <f>G92</f>
        <v>0</v>
      </c>
      <c r="H91" s="68">
        <f t="shared" si="1"/>
        <v>0</v>
      </c>
    </row>
    <row r="92" spans="1:8" ht="36" customHeight="1">
      <c r="A92" s="85"/>
      <c r="B92" s="90"/>
      <c r="C92" s="16"/>
      <c r="D92" s="55" t="s">
        <v>127</v>
      </c>
      <c r="E92" s="39" t="s">
        <v>128</v>
      </c>
      <c r="F92" s="22">
        <v>32292</v>
      </c>
      <c r="G92" s="22">
        <v>0</v>
      </c>
      <c r="H92" s="68">
        <f t="shared" si="1"/>
        <v>0</v>
      </c>
    </row>
    <row r="93" spans="1:8" ht="16.5" customHeight="1">
      <c r="A93" s="2"/>
      <c r="B93" s="11">
        <v>80195</v>
      </c>
      <c r="C93" s="10"/>
      <c r="D93" s="61"/>
      <c r="E93" s="12" t="s">
        <v>101</v>
      </c>
      <c r="F93" s="28">
        <f>F94</f>
        <v>27736</v>
      </c>
      <c r="G93" s="28">
        <f>G94</f>
        <v>20718.98</v>
      </c>
      <c r="H93" s="68">
        <f aca="true" t="shared" si="2" ref="H93:H99">G93/F93*100</f>
        <v>74.70067781944044</v>
      </c>
    </row>
    <row r="94" spans="1:8" ht="30" customHeight="1">
      <c r="A94" s="88"/>
      <c r="B94" s="89"/>
      <c r="C94" s="1"/>
      <c r="D94" s="54" t="s">
        <v>84</v>
      </c>
      <c r="E94" s="39" t="s">
        <v>154</v>
      </c>
      <c r="F94" s="29">
        <v>27736</v>
      </c>
      <c r="G94" s="29">
        <v>20718.98</v>
      </c>
      <c r="H94" s="68">
        <f t="shared" si="2"/>
        <v>74.70067781944044</v>
      </c>
    </row>
    <row r="95" spans="1:8" ht="17.25" customHeight="1">
      <c r="A95" s="31">
        <v>851</v>
      </c>
      <c r="B95" s="30"/>
      <c r="C95" s="30"/>
      <c r="D95" s="62"/>
      <c r="E95" s="32" t="s">
        <v>134</v>
      </c>
      <c r="F95" s="36">
        <f>F96+F98</f>
        <v>4700</v>
      </c>
      <c r="G95" s="36">
        <f>G96+G98</f>
        <v>4500</v>
      </c>
      <c r="H95" s="68">
        <f t="shared" si="2"/>
        <v>95.74468085106383</v>
      </c>
    </row>
    <row r="96" spans="1:8" ht="18.75" customHeight="1">
      <c r="A96" s="2"/>
      <c r="B96" s="11">
        <v>85154</v>
      </c>
      <c r="C96" s="10"/>
      <c r="D96" s="61"/>
      <c r="E96" s="41" t="s">
        <v>135</v>
      </c>
      <c r="F96" s="13">
        <f>F97</f>
        <v>4500</v>
      </c>
      <c r="G96" s="13">
        <f>G97</f>
        <v>4500</v>
      </c>
      <c r="H96" s="68">
        <f t="shared" si="2"/>
        <v>100</v>
      </c>
    </row>
    <row r="97" spans="1:8" ht="21" customHeight="1">
      <c r="A97" s="85"/>
      <c r="B97" s="90"/>
      <c r="C97" s="16"/>
      <c r="D97" s="55" t="s">
        <v>109</v>
      </c>
      <c r="E97" s="39" t="s">
        <v>136</v>
      </c>
      <c r="F97" s="22">
        <v>4500</v>
      </c>
      <c r="G97" s="22">
        <v>4500</v>
      </c>
      <c r="H97" s="68">
        <f t="shared" si="2"/>
        <v>100</v>
      </c>
    </row>
    <row r="98" spans="1:8" ht="16.5" customHeight="1">
      <c r="A98" s="2"/>
      <c r="B98" s="11">
        <v>85195</v>
      </c>
      <c r="C98" s="10"/>
      <c r="D98" s="61"/>
      <c r="E98" s="12" t="s">
        <v>101</v>
      </c>
      <c r="F98" s="28">
        <f>F99</f>
        <v>200</v>
      </c>
      <c r="G98" s="28">
        <f>G99</f>
        <v>0</v>
      </c>
      <c r="H98" s="68">
        <f t="shared" si="2"/>
        <v>0</v>
      </c>
    </row>
    <row r="99" spans="1:8" ht="38.25" customHeight="1">
      <c r="A99" s="88"/>
      <c r="B99" s="89"/>
      <c r="C99" s="1"/>
      <c r="D99" s="54" t="s">
        <v>54</v>
      </c>
      <c r="E99" s="66" t="s">
        <v>118</v>
      </c>
      <c r="F99" s="29">
        <v>200</v>
      </c>
      <c r="G99" s="29">
        <v>0</v>
      </c>
      <c r="H99" s="68">
        <f t="shared" si="2"/>
        <v>0</v>
      </c>
    </row>
    <row r="100" spans="1:8" ht="17.25" customHeight="1">
      <c r="A100" s="31">
        <v>852</v>
      </c>
      <c r="B100" s="30"/>
      <c r="C100" s="30"/>
      <c r="D100" s="62"/>
      <c r="E100" s="32" t="s">
        <v>81</v>
      </c>
      <c r="F100" s="36">
        <f>F101+F104+F106+F109+F111+F114+F117+F119</f>
        <v>5612464</v>
      </c>
      <c r="G100" s="36">
        <f>G101+G104+G106+G109+G111+G114+G117+G119</f>
        <v>5608996.4799999995</v>
      </c>
      <c r="H100" s="68">
        <f t="shared" si="1"/>
        <v>99.93821751017022</v>
      </c>
    </row>
    <row r="101" spans="1:8" ht="33.75" customHeight="1">
      <c r="A101" s="2"/>
      <c r="B101" s="11">
        <v>85212</v>
      </c>
      <c r="C101" s="10"/>
      <c r="D101" s="61"/>
      <c r="E101" s="41" t="s">
        <v>123</v>
      </c>
      <c r="F101" s="24">
        <f>F102+F103</f>
        <v>4247519</v>
      </c>
      <c r="G101" s="24">
        <f>G102+G103</f>
        <v>4248349.91</v>
      </c>
      <c r="H101" s="68">
        <f t="shared" si="1"/>
        <v>100.01956224327661</v>
      </c>
    </row>
    <row r="102" spans="1:8" ht="37.5" customHeight="1">
      <c r="A102" s="85"/>
      <c r="B102" s="90"/>
      <c r="C102" s="1"/>
      <c r="D102" s="54" t="s">
        <v>54</v>
      </c>
      <c r="E102" s="66" t="s">
        <v>118</v>
      </c>
      <c r="F102" s="20">
        <v>4245619</v>
      </c>
      <c r="G102" s="20">
        <v>4245619</v>
      </c>
      <c r="H102" s="68">
        <f t="shared" si="1"/>
        <v>100</v>
      </c>
    </row>
    <row r="103" spans="1:8" ht="37.5" customHeight="1">
      <c r="A103" s="85"/>
      <c r="B103" s="104"/>
      <c r="C103" s="105"/>
      <c r="D103" s="106" t="s">
        <v>75</v>
      </c>
      <c r="E103" s="39" t="s">
        <v>76</v>
      </c>
      <c r="F103" s="107">
        <v>1900</v>
      </c>
      <c r="G103" s="107">
        <v>2730.91</v>
      </c>
      <c r="H103" s="68">
        <f t="shared" si="1"/>
        <v>143.7321052631579</v>
      </c>
    </row>
    <row r="104" spans="1:8" ht="32.25" customHeight="1">
      <c r="A104" s="2"/>
      <c r="B104" s="11">
        <v>85213</v>
      </c>
      <c r="C104" s="10"/>
      <c r="D104" s="61"/>
      <c r="E104" s="41" t="s">
        <v>99</v>
      </c>
      <c r="F104" s="24">
        <f>F105</f>
        <v>23500</v>
      </c>
      <c r="G104" s="24">
        <f>G105</f>
        <v>23242.1</v>
      </c>
      <c r="H104" s="68">
        <f t="shared" si="1"/>
        <v>98.90255319148935</v>
      </c>
    </row>
    <row r="105" spans="1:8" ht="36.75" customHeight="1">
      <c r="A105" s="85"/>
      <c r="B105" s="90"/>
      <c r="C105" s="1"/>
      <c r="D105" s="54" t="s">
        <v>54</v>
      </c>
      <c r="E105" s="66" t="s">
        <v>118</v>
      </c>
      <c r="F105" s="20">
        <v>23500</v>
      </c>
      <c r="G105" s="20">
        <v>23242.1</v>
      </c>
      <c r="H105" s="68">
        <f t="shared" si="1"/>
        <v>98.90255319148935</v>
      </c>
    </row>
    <row r="106" spans="1:8" ht="27.75" customHeight="1">
      <c r="A106" s="2"/>
      <c r="B106" s="11">
        <v>85214</v>
      </c>
      <c r="C106" s="10"/>
      <c r="D106" s="61"/>
      <c r="E106" s="41" t="s">
        <v>119</v>
      </c>
      <c r="F106" s="13">
        <f>F107+F108</f>
        <v>575300</v>
      </c>
      <c r="G106" s="13">
        <f>G107+G108</f>
        <v>570734.05</v>
      </c>
      <c r="H106" s="68">
        <f t="shared" si="1"/>
        <v>99.20633582478708</v>
      </c>
    </row>
    <row r="107" spans="1:8" ht="36.75" customHeight="1">
      <c r="A107" s="85"/>
      <c r="B107" s="90"/>
      <c r="C107" s="1"/>
      <c r="D107" s="54" t="s">
        <v>54</v>
      </c>
      <c r="E107" s="66" t="s">
        <v>118</v>
      </c>
      <c r="F107" s="14">
        <v>152300</v>
      </c>
      <c r="G107" s="14">
        <v>147889.14</v>
      </c>
      <c r="H107" s="68">
        <f t="shared" si="1"/>
        <v>97.10383453709784</v>
      </c>
    </row>
    <row r="108" spans="1:8" ht="27" customHeight="1">
      <c r="A108" s="85"/>
      <c r="B108" s="84"/>
      <c r="C108" s="67"/>
      <c r="D108" s="54" t="s">
        <v>84</v>
      </c>
      <c r="E108" s="39" t="s">
        <v>85</v>
      </c>
      <c r="F108" s="14">
        <v>423000</v>
      </c>
      <c r="G108" s="14">
        <v>422844.91</v>
      </c>
      <c r="H108" s="68">
        <f t="shared" si="1"/>
        <v>99.96333569739953</v>
      </c>
    </row>
    <row r="109" spans="1:8" ht="17.25" customHeight="1">
      <c r="A109" s="2"/>
      <c r="B109" s="11">
        <v>85218</v>
      </c>
      <c r="C109" s="10"/>
      <c r="D109" s="61"/>
      <c r="E109" s="12" t="s">
        <v>97</v>
      </c>
      <c r="F109" s="24">
        <f>F110</f>
        <v>345349</v>
      </c>
      <c r="G109" s="24">
        <f>G110</f>
        <v>345344.72</v>
      </c>
      <c r="H109" s="68">
        <f t="shared" si="1"/>
        <v>99.99876067398486</v>
      </c>
    </row>
    <row r="110" spans="1:8" ht="36" customHeight="1">
      <c r="A110" s="85"/>
      <c r="B110" s="90"/>
      <c r="C110" s="1"/>
      <c r="D110" s="54" t="s">
        <v>82</v>
      </c>
      <c r="E110" s="66" t="s">
        <v>91</v>
      </c>
      <c r="F110" s="20">
        <v>345349</v>
      </c>
      <c r="G110" s="20">
        <v>345344.72</v>
      </c>
      <c r="H110" s="68">
        <f t="shared" si="1"/>
        <v>99.99876067398486</v>
      </c>
    </row>
    <row r="111" spans="1:8" ht="16.5" customHeight="1">
      <c r="A111" s="2"/>
      <c r="B111" s="11">
        <v>85219</v>
      </c>
      <c r="C111" s="10"/>
      <c r="D111" s="61"/>
      <c r="E111" s="12" t="s">
        <v>32</v>
      </c>
      <c r="F111" s="42">
        <f>F112+F113</f>
        <v>214300</v>
      </c>
      <c r="G111" s="42">
        <f>G112+G113</f>
        <v>214822.5</v>
      </c>
      <c r="H111" s="68">
        <f t="shared" si="1"/>
        <v>100.24381707886141</v>
      </c>
    </row>
    <row r="112" spans="1:8" ht="16.5" customHeight="1">
      <c r="A112" s="85"/>
      <c r="B112" s="90"/>
      <c r="C112" s="16"/>
      <c r="D112" s="55" t="s">
        <v>53</v>
      </c>
      <c r="E112" s="17" t="s">
        <v>7</v>
      </c>
      <c r="F112" s="21">
        <v>20000</v>
      </c>
      <c r="G112" s="21">
        <v>20522.5</v>
      </c>
      <c r="H112" s="68">
        <f t="shared" si="1"/>
        <v>102.6125</v>
      </c>
    </row>
    <row r="113" spans="1:8" ht="26.25" customHeight="1">
      <c r="A113" s="83"/>
      <c r="B113" s="84"/>
      <c r="C113" s="16"/>
      <c r="D113" s="55" t="s">
        <v>84</v>
      </c>
      <c r="E113" s="39" t="s">
        <v>85</v>
      </c>
      <c r="F113" s="22">
        <v>194300</v>
      </c>
      <c r="G113" s="22">
        <v>194300</v>
      </c>
      <c r="H113" s="68">
        <f t="shared" si="1"/>
        <v>100</v>
      </c>
    </row>
    <row r="114" spans="1:8" ht="16.5" customHeight="1">
      <c r="A114" s="2"/>
      <c r="B114" s="11">
        <v>85228</v>
      </c>
      <c r="C114" s="10"/>
      <c r="D114" s="61"/>
      <c r="E114" s="12" t="s">
        <v>33</v>
      </c>
      <c r="F114" s="28">
        <f>F115+F116</f>
        <v>10020</v>
      </c>
      <c r="G114" s="28">
        <f>G115+G116</f>
        <v>10027.2</v>
      </c>
      <c r="H114" s="68">
        <f t="shared" si="1"/>
        <v>100.07185628742516</v>
      </c>
    </row>
    <row r="115" spans="1:8" ht="39" customHeight="1">
      <c r="A115" s="85"/>
      <c r="B115" s="90"/>
      <c r="C115" s="1"/>
      <c r="D115" s="54" t="s">
        <v>54</v>
      </c>
      <c r="E115" s="66" t="s">
        <v>118</v>
      </c>
      <c r="F115" s="29">
        <v>10000</v>
      </c>
      <c r="G115" s="29">
        <v>10000</v>
      </c>
      <c r="H115" s="68">
        <f t="shared" si="1"/>
        <v>100</v>
      </c>
    </row>
    <row r="116" spans="1:8" ht="39.75" customHeight="1">
      <c r="A116" s="85"/>
      <c r="B116" s="84"/>
      <c r="C116" s="16"/>
      <c r="D116" s="55" t="s">
        <v>75</v>
      </c>
      <c r="E116" s="39" t="s">
        <v>76</v>
      </c>
      <c r="F116" s="19">
        <v>20</v>
      </c>
      <c r="G116" s="19">
        <v>27.2</v>
      </c>
      <c r="H116" s="68">
        <f t="shared" si="1"/>
        <v>136</v>
      </c>
    </row>
    <row r="117" spans="1:8" ht="16.5" customHeight="1">
      <c r="A117" s="2"/>
      <c r="B117" s="11">
        <v>85278</v>
      </c>
      <c r="C117" s="10"/>
      <c r="D117" s="61"/>
      <c r="E117" s="12" t="s">
        <v>152</v>
      </c>
      <c r="F117" s="28">
        <f>F118</f>
        <v>11676</v>
      </c>
      <c r="G117" s="28">
        <f>G118</f>
        <v>11676</v>
      </c>
      <c r="H117" s="68">
        <f t="shared" si="1"/>
        <v>100</v>
      </c>
    </row>
    <row r="118" spans="1:8" ht="39" customHeight="1">
      <c r="A118" s="85"/>
      <c r="B118" s="90"/>
      <c r="C118" s="1"/>
      <c r="D118" s="54" t="s">
        <v>54</v>
      </c>
      <c r="E118" s="66" t="s">
        <v>118</v>
      </c>
      <c r="F118" s="29">
        <v>11676</v>
      </c>
      <c r="G118" s="29">
        <v>11676</v>
      </c>
      <c r="H118" s="68">
        <f t="shared" si="1"/>
        <v>100</v>
      </c>
    </row>
    <row r="119" spans="1:8" ht="16.5" customHeight="1">
      <c r="A119" s="2"/>
      <c r="B119" s="11">
        <v>85295</v>
      </c>
      <c r="C119" s="10"/>
      <c r="D119" s="61"/>
      <c r="E119" s="12" t="s">
        <v>101</v>
      </c>
      <c r="F119" s="28">
        <f>F120</f>
        <v>184800</v>
      </c>
      <c r="G119" s="28">
        <f>G120</f>
        <v>184800</v>
      </c>
      <c r="H119" s="68">
        <f t="shared" si="1"/>
        <v>100</v>
      </c>
    </row>
    <row r="120" spans="1:8" ht="30" customHeight="1">
      <c r="A120" s="88"/>
      <c r="B120" s="89"/>
      <c r="C120" s="1"/>
      <c r="D120" s="54" t="s">
        <v>84</v>
      </c>
      <c r="E120" s="39" t="s">
        <v>85</v>
      </c>
      <c r="F120" s="29">
        <v>184800</v>
      </c>
      <c r="G120" s="29">
        <v>184800</v>
      </c>
      <c r="H120" s="68">
        <f t="shared" si="1"/>
        <v>100</v>
      </c>
    </row>
    <row r="121" spans="1:8" ht="17.25" customHeight="1">
      <c r="A121" s="6">
        <v>853</v>
      </c>
      <c r="B121" s="5"/>
      <c r="C121" s="5"/>
      <c r="D121" s="60"/>
      <c r="E121" s="7" t="s">
        <v>144</v>
      </c>
      <c r="F121" s="8">
        <f>F122</f>
        <v>31080</v>
      </c>
      <c r="G121" s="8">
        <f>G122</f>
        <v>23518.48</v>
      </c>
      <c r="H121" s="68">
        <f>G121/F121*100</f>
        <v>75.67078507078507</v>
      </c>
    </row>
    <row r="122" spans="1:8" ht="17.25" customHeight="1">
      <c r="A122" s="9"/>
      <c r="B122" s="11">
        <v>85395</v>
      </c>
      <c r="C122" s="10"/>
      <c r="D122" s="61"/>
      <c r="E122" s="12" t="s">
        <v>101</v>
      </c>
      <c r="F122" s="13">
        <f>F123</f>
        <v>31080</v>
      </c>
      <c r="G122" s="13">
        <f>G123</f>
        <v>23518.48</v>
      </c>
      <c r="H122" s="68">
        <f>G122/F122*100</f>
        <v>75.67078507078507</v>
      </c>
    </row>
    <row r="123" spans="1:8" ht="39" customHeight="1">
      <c r="A123" s="88"/>
      <c r="B123" s="89"/>
      <c r="C123" s="1"/>
      <c r="D123" s="54" t="s">
        <v>145</v>
      </c>
      <c r="E123" s="39" t="s">
        <v>146</v>
      </c>
      <c r="F123" s="29">
        <v>31080</v>
      </c>
      <c r="G123" s="29">
        <v>23518.48</v>
      </c>
      <c r="H123" s="68">
        <f>G123/F123*100</f>
        <v>75.67078507078507</v>
      </c>
    </row>
    <row r="124" spans="1:8" ht="17.25" customHeight="1">
      <c r="A124" s="6">
        <v>854</v>
      </c>
      <c r="B124" s="5"/>
      <c r="C124" s="5"/>
      <c r="D124" s="60"/>
      <c r="E124" s="7" t="s">
        <v>86</v>
      </c>
      <c r="F124" s="8">
        <f>F125</f>
        <v>422839</v>
      </c>
      <c r="G124" s="8">
        <f>G125</f>
        <v>415856.31000000006</v>
      </c>
      <c r="H124" s="68">
        <f t="shared" si="1"/>
        <v>98.34861732243243</v>
      </c>
    </row>
    <row r="125" spans="1:8" ht="17.25" customHeight="1">
      <c r="A125" s="9"/>
      <c r="B125" s="11">
        <v>85415</v>
      </c>
      <c r="C125" s="10"/>
      <c r="D125" s="61"/>
      <c r="E125" s="12" t="s">
        <v>87</v>
      </c>
      <c r="F125" s="13">
        <f>F126+F127+F128</f>
        <v>422839</v>
      </c>
      <c r="G125" s="13">
        <f>G126+G127+G128</f>
        <v>415856.31000000006</v>
      </c>
      <c r="H125" s="68">
        <f t="shared" si="1"/>
        <v>98.34861732243243</v>
      </c>
    </row>
    <row r="126" spans="1:8" ht="30" customHeight="1">
      <c r="A126" s="88"/>
      <c r="B126" s="89"/>
      <c r="C126" s="1"/>
      <c r="D126" s="54" t="s">
        <v>84</v>
      </c>
      <c r="E126" s="39" t="s">
        <v>85</v>
      </c>
      <c r="F126" s="29">
        <v>375966</v>
      </c>
      <c r="G126" s="29">
        <v>369007.58</v>
      </c>
      <c r="H126" s="68">
        <f t="shared" si="1"/>
        <v>98.1491890224116</v>
      </c>
    </row>
    <row r="127" spans="1:8" ht="36.75" customHeight="1">
      <c r="A127" s="83"/>
      <c r="B127" s="104"/>
      <c r="C127" s="105"/>
      <c r="D127" s="106" t="s">
        <v>138</v>
      </c>
      <c r="E127" s="69" t="s">
        <v>153</v>
      </c>
      <c r="F127" s="108">
        <v>32035</v>
      </c>
      <c r="G127" s="108">
        <v>32012.09</v>
      </c>
      <c r="H127" s="68">
        <f t="shared" si="1"/>
        <v>99.92848447011082</v>
      </c>
    </row>
    <row r="128" spans="1:8" ht="36.75" customHeight="1">
      <c r="A128" s="83"/>
      <c r="B128" s="104"/>
      <c r="C128" s="105"/>
      <c r="D128" s="106" t="s">
        <v>139</v>
      </c>
      <c r="E128" s="69" t="s">
        <v>153</v>
      </c>
      <c r="F128" s="108">
        <v>14838</v>
      </c>
      <c r="G128" s="108">
        <v>14836.64</v>
      </c>
      <c r="H128" s="68">
        <f t="shared" si="1"/>
        <v>99.99083434425124</v>
      </c>
    </row>
    <row r="129" spans="1:8" ht="17.25" customHeight="1">
      <c r="A129" s="6">
        <v>900</v>
      </c>
      <c r="B129" s="5"/>
      <c r="C129" s="5"/>
      <c r="D129" s="60"/>
      <c r="E129" s="7" t="s">
        <v>34</v>
      </c>
      <c r="F129" s="8">
        <f>F130+F132</f>
        <v>1513717</v>
      </c>
      <c r="G129" s="8">
        <f>G130+G132</f>
        <v>1382849.3800000001</v>
      </c>
      <c r="H129" s="68">
        <f t="shared" si="1"/>
        <v>91.35455174249877</v>
      </c>
    </row>
    <row r="130" spans="1:8" ht="17.25" customHeight="1">
      <c r="A130" s="9"/>
      <c r="B130" s="11">
        <v>90001</v>
      </c>
      <c r="C130" s="10"/>
      <c r="D130" s="61"/>
      <c r="E130" s="12" t="s">
        <v>35</v>
      </c>
      <c r="F130" s="13">
        <f>F131</f>
        <v>1400000</v>
      </c>
      <c r="G130" s="13">
        <f>G131</f>
        <v>1269132.06</v>
      </c>
      <c r="H130" s="68">
        <f t="shared" si="1"/>
        <v>90.65229000000001</v>
      </c>
    </row>
    <row r="131" spans="1:8" ht="16.5" customHeight="1">
      <c r="A131" s="88"/>
      <c r="B131" s="89"/>
      <c r="C131" s="16"/>
      <c r="D131" s="55" t="s">
        <v>53</v>
      </c>
      <c r="E131" s="17" t="s">
        <v>7</v>
      </c>
      <c r="F131" s="22">
        <v>1400000</v>
      </c>
      <c r="G131" s="22">
        <v>1269132.06</v>
      </c>
      <c r="H131" s="68">
        <f t="shared" si="1"/>
        <v>90.65229000000001</v>
      </c>
    </row>
    <row r="132" spans="1:8" ht="17.25" customHeight="1">
      <c r="A132" s="9"/>
      <c r="B132" s="11">
        <v>90002</v>
      </c>
      <c r="C132" s="10"/>
      <c r="D132" s="61"/>
      <c r="E132" s="12" t="s">
        <v>111</v>
      </c>
      <c r="F132" s="13">
        <f>SUM(F133:F135)</f>
        <v>113717</v>
      </c>
      <c r="G132" s="13">
        <f>SUM(G133:G135)</f>
        <v>113717.31999999999</v>
      </c>
      <c r="H132" s="68">
        <f t="shared" si="1"/>
        <v>100.00028140031833</v>
      </c>
    </row>
    <row r="133" spans="1:8" ht="38.25" customHeight="1">
      <c r="A133" s="88"/>
      <c r="B133" s="89"/>
      <c r="C133" s="16"/>
      <c r="D133" s="55" t="s">
        <v>112</v>
      </c>
      <c r="E133" s="39" t="s">
        <v>156</v>
      </c>
      <c r="F133" s="22">
        <v>13223</v>
      </c>
      <c r="G133" s="22">
        <v>13223</v>
      </c>
      <c r="H133" s="68">
        <f>G133/F133*100</f>
        <v>100</v>
      </c>
    </row>
    <row r="134" spans="1:8" ht="36.75" customHeight="1">
      <c r="A134" s="88"/>
      <c r="B134" s="89"/>
      <c r="C134" s="16"/>
      <c r="D134" s="55" t="s">
        <v>113</v>
      </c>
      <c r="E134" s="102" t="s">
        <v>114</v>
      </c>
      <c r="F134" s="22">
        <v>69537</v>
      </c>
      <c r="G134" s="22">
        <v>69537.4</v>
      </c>
      <c r="H134" s="68">
        <f t="shared" si="1"/>
        <v>100.00057523332902</v>
      </c>
    </row>
    <row r="135" spans="1:8" ht="38.25" customHeight="1">
      <c r="A135" s="83"/>
      <c r="B135" s="104"/>
      <c r="C135" s="105"/>
      <c r="D135" s="106" t="s">
        <v>129</v>
      </c>
      <c r="E135" s="69" t="s">
        <v>130</v>
      </c>
      <c r="F135" s="108">
        <v>30957</v>
      </c>
      <c r="G135" s="108">
        <v>30956.92</v>
      </c>
      <c r="H135" s="68">
        <f>G135/F135*100</f>
        <v>99.99974157702619</v>
      </c>
    </row>
    <row r="136" spans="1:8" ht="17.25" customHeight="1">
      <c r="A136" s="6">
        <v>921</v>
      </c>
      <c r="B136" s="5"/>
      <c r="C136" s="5"/>
      <c r="D136" s="60"/>
      <c r="E136" s="7" t="s">
        <v>105</v>
      </c>
      <c r="F136" s="8">
        <f>F137</f>
        <v>76782</v>
      </c>
      <c r="G136" s="8">
        <f>G137</f>
        <v>76781.36</v>
      </c>
      <c r="H136" s="68">
        <f t="shared" si="1"/>
        <v>99.99916647130837</v>
      </c>
    </row>
    <row r="137" spans="1:8" ht="17.25" customHeight="1">
      <c r="A137" s="9"/>
      <c r="B137" s="11">
        <v>92105</v>
      </c>
      <c r="C137" s="10"/>
      <c r="D137" s="61"/>
      <c r="E137" s="12" t="s">
        <v>106</v>
      </c>
      <c r="F137" s="13">
        <f>F138+F139+F140</f>
        <v>76782</v>
      </c>
      <c r="G137" s="13">
        <f>G138+G139+G140</f>
        <v>76781.36</v>
      </c>
      <c r="H137" s="68">
        <f t="shared" si="1"/>
        <v>99.99916647130837</v>
      </c>
    </row>
    <row r="138" spans="1:8" ht="16.5" customHeight="1">
      <c r="A138" s="91"/>
      <c r="B138" s="87"/>
      <c r="C138" s="16"/>
      <c r="D138" s="55" t="s">
        <v>53</v>
      </c>
      <c r="E138" s="17" t="s">
        <v>7</v>
      </c>
      <c r="F138" s="22">
        <v>9820</v>
      </c>
      <c r="G138" s="22">
        <v>9820</v>
      </c>
      <c r="H138" s="68">
        <f t="shared" si="1"/>
        <v>100</v>
      </c>
    </row>
    <row r="139" spans="1:8" ht="20.25" customHeight="1">
      <c r="A139" s="83"/>
      <c r="B139" s="84"/>
      <c r="C139" s="16"/>
      <c r="D139" s="55" t="s">
        <v>109</v>
      </c>
      <c r="E139" s="17" t="s">
        <v>110</v>
      </c>
      <c r="F139" s="34">
        <v>14202</v>
      </c>
      <c r="G139" s="34">
        <v>14202</v>
      </c>
      <c r="H139" s="68">
        <f t="shared" si="1"/>
        <v>100</v>
      </c>
    </row>
    <row r="140" spans="1:8" ht="36" customHeight="1">
      <c r="A140" s="81"/>
      <c r="B140" s="82"/>
      <c r="C140" s="67"/>
      <c r="D140" s="75" t="s">
        <v>107</v>
      </c>
      <c r="E140" s="102" t="s">
        <v>108</v>
      </c>
      <c r="F140" s="22">
        <v>52760</v>
      </c>
      <c r="G140" s="22">
        <v>52759.36</v>
      </c>
      <c r="H140" s="68">
        <f t="shared" si="1"/>
        <v>99.99878695981805</v>
      </c>
    </row>
    <row r="141" spans="1:8" ht="17.25" customHeight="1">
      <c r="A141" s="6">
        <v>926</v>
      </c>
      <c r="B141" s="5"/>
      <c r="C141" s="5"/>
      <c r="D141" s="60"/>
      <c r="E141" s="7" t="s">
        <v>36</v>
      </c>
      <c r="F141" s="25">
        <f>F142</f>
        <v>286000</v>
      </c>
      <c r="G141" s="25">
        <f>G142</f>
        <v>261364.2</v>
      </c>
      <c r="H141" s="68">
        <f t="shared" si="1"/>
        <v>91.38608391608392</v>
      </c>
    </row>
    <row r="142" spans="1:8" ht="17.25" customHeight="1">
      <c r="A142" s="38"/>
      <c r="B142" s="11">
        <v>92604</v>
      </c>
      <c r="C142" s="10"/>
      <c r="D142" s="61"/>
      <c r="E142" s="12" t="s">
        <v>37</v>
      </c>
      <c r="F142" s="24">
        <f>F143+F144+F145</f>
        <v>286000</v>
      </c>
      <c r="G142" s="24">
        <f>G143+G144+G145</f>
        <v>261364.2</v>
      </c>
      <c r="H142" s="68">
        <f t="shared" si="1"/>
        <v>91.38608391608392</v>
      </c>
    </row>
    <row r="143" spans="1:8" ht="16.5" customHeight="1">
      <c r="A143" s="83"/>
      <c r="B143" s="84"/>
      <c r="C143" s="16"/>
      <c r="D143" s="55" t="s">
        <v>53</v>
      </c>
      <c r="E143" s="17" t="s">
        <v>7</v>
      </c>
      <c r="F143" s="21">
        <v>269985</v>
      </c>
      <c r="G143" s="21">
        <v>244036.67</v>
      </c>
      <c r="H143" s="68">
        <f t="shared" si="1"/>
        <v>90.3889734614886</v>
      </c>
    </row>
    <row r="144" spans="1:8" ht="16.5" customHeight="1">
      <c r="A144" s="83"/>
      <c r="B144" s="84"/>
      <c r="C144" s="16"/>
      <c r="D144" s="55" t="s">
        <v>70</v>
      </c>
      <c r="E144" s="17" t="s">
        <v>25</v>
      </c>
      <c r="F144" s="21">
        <v>500</v>
      </c>
      <c r="G144" s="21">
        <v>622.64</v>
      </c>
      <c r="H144" s="68">
        <f t="shared" si="1"/>
        <v>124.52799999999999</v>
      </c>
    </row>
    <row r="145" spans="1:8" ht="20.25" customHeight="1" thickBot="1">
      <c r="A145" s="97"/>
      <c r="B145" s="98"/>
      <c r="C145" s="99"/>
      <c r="D145" s="100" t="s">
        <v>71</v>
      </c>
      <c r="E145" s="101" t="s">
        <v>100</v>
      </c>
      <c r="F145" s="34">
        <v>15515</v>
      </c>
      <c r="G145" s="34">
        <v>16704.89</v>
      </c>
      <c r="H145" s="68">
        <f t="shared" si="1"/>
        <v>107.66928778601353</v>
      </c>
    </row>
    <row r="146" spans="1:9" s="51" customFormat="1" ht="30.75" customHeight="1">
      <c r="A146" s="64"/>
      <c r="B146" s="64"/>
      <c r="C146" s="64"/>
      <c r="D146" s="95"/>
      <c r="E146" s="96" t="s">
        <v>38</v>
      </c>
      <c r="F146" s="52">
        <f>F7+F10+F15+F23+F26+F35+F40+F43+F77+F87+F95+F100+F121+F124+F129+F136+F141</f>
        <v>34482851</v>
      </c>
      <c r="G146" s="52">
        <f>G7+G10+G15+G23+G26+G35+G40+G43+G77+G87+G95+G100+G121+G124+G129+G136+G141</f>
        <v>34447477.550000004</v>
      </c>
      <c r="H146" s="103">
        <f t="shared" si="1"/>
        <v>99.89741726981914</v>
      </c>
      <c r="I146" s="51" t="s">
        <v>104</v>
      </c>
    </row>
    <row r="147" spans="1:2" ht="12.75" customHeight="1">
      <c r="A147" s="15"/>
      <c r="B147" s="33"/>
    </row>
    <row r="148" ht="12.75" customHeight="1"/>
  </sheetData>
  <mergeCells count="1">
    <mergeCell ref="A1:E1"/>
  </mergeCells>
  <printOptions/>
  <pageMargins left="0.6299212598425197" right="0.2755905511811024" top="0.7874015748031497" bottom="0.7874015748031497" header="0.5118110236220472" footer="0.5118110236220472"/>
  <pageSetup horizontalDpi="600" verticalDpi="600" orientation="portrait" paperSize="9" scale="96" r:id="rId2"/>
  <headerFooter alignWithMargins="0">
    <oddHeader>&amp;LStrona &amp;P&amp;RTabela nr 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2007-03-20T11:21:57Z</cp:lastPrinted>
  <dcterms:created xsi:type="dcterms:W3CDTF">2003-11-18T11:38:52Z</dcterms:created>
  <dcterms:modified xsi:type="dcterms:W3CDTF">2006-04-24T09:18:22Z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