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dane ogólne" sheetId="1" r:id="rId1"/>
    <sheet name="wartość mienia" sheetId="2" r:id="rId2"/>
    <sheet name="instytucje brutto" sheetId="3" r:id="rId3"/>
    <sheet name="dochody" sheetId="4" r:id="rId4"/>
  </sheets>
  <definedNames/>
  <calcPr fullCalcOnLoad="1"/>
</workbook>
</file>

<file path=xl/sharedStrings.xml><?xml version="1.0" encoding="utf-8"?>
<sst xmlns="http://schemas.openxmlformats.org/spreadsheetml/2006/main" count="592" uniqueCount="218">
  <si>
    <t>L.p.</t>
  </si>
  <si>
    <t>1.</t>
  </si>
  <si>
    <t>2.</t>
  </si>
  <si>
    <t>3.</t>
  </si>
  <si>
    <t>4.</t>
  </si>
  <si>
    <t>5.</t>
  </si>
  <si>
    <t>Powierzchnia gruntów rolnych</t>
  </si>
  <si>
    <t>Liczba ludności</t>
  </si>
  <si>
    <t>Powierzchnia miasta</t>
  </si>
  <si>
    <t>Ilość gospodarstw rolnych</t>
  </si>
  <si>
    <t>Ilość budynkow mieszkalnych</t>
  </si>
  <si>
    <t>6.</t>
  </si>
  <si>
    <t>7.</t>
  </si>
  <si>
    <t>8.</t>
  </si>
  <si>
    <t>9.</t>
  </si>
  <si>
    <t>10.</t>
  </si>
  <si>
    <t>11.</t>
  </si>
  <si>
    <t>ilość budynkow niemieszkalnych, w tym:</t>
  </si>
  <si>
    <t>garaże</t>
  </si>
  <si>
    <t>komórki</t>
  </si>
  <si>
    <t>Komunalne ujęcia wody, w tym:</t>
  </si>
  <si>
    <t>studnie głębinowe</t>
  </si>
  <si>
    <t>Oczyszczalna ścieków</t>
  </si>
  <si>
    <t>12.</t>
  </si>
  <si>
    <t>Wysypisko śmieci</t>
  </si>
  <si>
    <t>13.</t>
  </si>
  <si>
    <t>Długość sieci kanalizacyjnej</t>
  </si>
  <si>
    <t>14.</t>
  </si>
  <si>
    <t>15.</t>
  </si>
  <si>
    <t>16.</t>
  </si>
  <si>
    <t>17.</t>
  </si>
  <si>
    <t>Targowiska miejskie</t>
  </si>
  <si>
    <t>Przedszkola</t>
  </si>
  <si>
    <t>Szkoły podstawowe</t>
  </si>
  <si>
    <t>Gimnazja</t>
  </si>
  <si>
    <t>18.</t>
  </si>
  <si>
    <t>19.</t>
  </si>
  <si>
    <t>20.</t>
  </si>
  <si>
    <t>Różnica</t>
  </si>
  <si>
    <t>szt</t>
  </si>
  <si>
    <t>ha</t>
  </si>
  <si>
    <t>km</t>
  </si>
  <si>
    <t>Biblioteki</t>
  </si>
  <si>
    <t>22.</t>
  </si>
  <si>
    <t>Domy Kultury</t>
  </si>
  <si>
    <t>23.</t>
  </si>
  <si>
    <t>24.</t>
  </si>
  <si>
    <t>Wartość majątku brutto</t>
  </si>
  <si>
    <t>Wartość majątku netto</t>
  </si>
  <si>
    <t>Wyszczególnienie</t>
  </si>
  <si>
    <t>/w zł/</t>
  </si>
  <si>
    <t>l.p.</t>
  </si>
  <si>
    <t>Grunty</t>
  </si>
  <si>
    <t>Budowle</t>
  </si>
  <si>
    <t>sieć energetyczna</t>
  </si>
  <si>
    <t>ogrodzenia</t>
  </si>
  <si>
    <t>mosty</t>
  </si>
  <si>
    <t>sieci wodociągowe</t>
  </si>
  <si>
    <t>sieć kanalizacyjna</t>
  </si>
  <si>
    <t>separatory piasku</t>
  </si>
  <si>
    <t>sieć gazowa</t>
  </si>
  <si>
    <t>sygnalizacja uliczna</t>
  </si>
  <si>
    <t>Budynki</t>
  </si>
  <si>
    <t>biurowe</t>
  </si>
  <si>
    <t>inne</t>
  </si>
  <si>
    <t xml:space="preserve">4. </t>
  </si>
  <si>
    <t>Mienie ruchome</t>
  </si>
  <si>
    <t>Srodki transportu</t>
  </si>
  <si>
    <t>mieszkalne (MZUK)</t>
  </si>
  <si>
    <t>pozostałe w tym:</t>
  </si>
  <si>
    <t xml:space="preserve">Różnica </t>
  </si>
  <si>
    <t>jednostka miary</t>
  </si>
  <si>
    <t>zł</t>
  </si>
  <si>
    <t>Budynki szkolne, w tym:</t>
  </si>
  <si>
    <t>budynek szkolny</t>
  </si>
  <si>
    <t>stołówka</t>
  </si>
  <si>
    <t>sala gimnastyczna</t>
  </si>
  <si>
    <t>pracownia techniczna</t>
  </si>
  <si>
    <t>zerówka</t>
  </si>
  <si>
    <t>Gimnazjum nr 1</t>
  </si>
  <si>
    <t>Gimnazjum nr 2</t>
  </si>
  <si>
    <t>Liceum Ogólnokształcące</t>
  </si>
  <si>
    <t>Europaschule</t>
  </si>
  <si>
    <t>hala sportowa</t>
  </si>
  <si>
    <t>Przedszkole nr 1</t>
  </si>
  <si>
    <t>Liczba dzieci</t>
  </si>
  <si>
    <t>Budynki przedszkolne</t>
  </si>
  <si>
    <t>Przedszkole nr 2</t>
  </si>
  <si>
    <t>Gubiński Dom Kultury</t>
  </si>
  <si>
    <t>Środki transportu</t>
  </si>
  <si>
    <t>Miejski Ośrodek Pomocy Społecznej</t>
  </si>
  <si>
    <t>Warsztaty Terapii Zajęciowej</t>
  </si>
  <si>
    <t>Miejski Zaklad Usług Komunalnych</t>
  </si>
  <si>
    <t>% wykonania planu</t>
  </si>
  <si>
    <t>Wpływy z tytułu:</t>
  </si>
  <si>
    <t>III. Dochody uzyskane z tytułu wykonywania praw własności i innych praw</t>
  </si>
  <si>
    <t>Kostrzyńsko-Słubicka Specjalna Strefa Ekonomiczna S.A. w Słubicach</t>
  </si>
  <si>
    <t>Centrum Innowacji Technologii i Rozwoju Sp. z o.o. w Zielonej Górze</t>
  </si>
  <si>
    <t>Przedsiębiorstwo Oczyszczania Ścieków Sp.z o.o. w Gubinie</t>
  </si>
  <si>
    <t>% udziałów</t>
  </si>
  <si>
    <t>Udziały gminy w spółkach prawa handlowego</t>
  </si>
  <si>
    <t>Boisko</t>
  </si>
  <si>
    <t>Stadion</t>
  </si>
  <si>
    <t>Budynek szkolny</t>
  </si>
  <si>
    <t>Dane na dzień 30.09.2008</t>
  </si>
  <si>
    <t>szt.</t>
  </si>
  <si>
    <t>ilość lokali mieszkalnych, w tym:</t>
  </si>
  <si>
    <t>w budynkach komunalnych</t>
  </si>
  <si>
    <t>w budynkach wspólnot</t>
  </si>
  <si>
    <t>wartość akcji</t>
  </si>
  <si>
    <t>struktura kapitału %</t>
  </si>
  <si>
    <t>Dane na dzień 30.09.2009</t>
  </si>
  <si>
    <t>na dzień 30.09.2009</t>
  </si>
  <si>
    <t>opłat za zarząd, użytkowanie i użytkowanie wieczyste nieruchomości</t>
  </si>
  <si>
    <t>odpłatnego nabycia prawa własności oraz prawa użytkowania wieczystego nieruchomści</t>
  </si>
  <si>
    <t>25.</t>
  </si>
  <si>
    <t xml:space="preserve">           w tym: Miejski Zakład Usług Komunalnych</t>
  </si>
  <si>
    <t>Plac zabaw</t>
  </si>
  <si>
    <t>Miejska Biblioteka Publiczna</t>
  </si>
  <si>
    <t>26.</t>
  </si>
  <si>
    <t>Boisko piłkarskie</t>
  </si>
  <si>
    <t>Przedszkole nr 3</t>
  </si>
  <si>
    <t>W tabeli -Dane ogólne wystąpiły różnice do okresu poprzedniego, a mianowicie:</t>
  </si>
  <si>
    <t>1) W pozycjach od  5 do 9 różnice wynikają z obrotu mieniem komunalnym (zakup-sprzedaż nieruchomości)</t>
  </si>
  <si>
    <t>Przyczyny różnic</t>
  </si>
  <si>
    <t>wartość umorzenia</t>
  </si>
  <si>
    <t>kupno oraz sprzedaż lokali i budynków mieszkalnych</t>
  </si>
  <si>
    <t>niemieszkalne (MZUK)</t>
  </si>
  <si>
    <t>Powierzchnia gruntów stanowiących własność gminy</t>
  </si>
  <si>
    <t>ilość lokali użytkowych</t>
  </si>
  <si>
    <t>Długość magistrali przesyłowej</t>
  </si>
  <si>
    <t>Długość sieci wodociągowej</t>
  </si>
  <si>
    <t>Kryta pływalnia</t>
  </si>
  <si>
    <t>przekształcenia prawa użytkowania wieczystego przysługującego osobom fizycznym w prawo własności</t>
  </si>
  <si>
    <t>dochodów z najmu i dzierżawy składników majątkowych  oraz innych umów o podobnym charakterze  gminy i jej jednostek organizacyjnych</t>
  </si>
  <si>
    <t>na dzień 31.12.2010</t>
  </si>
  <si>
    <t>parkingi, drogi i place,</t>
  </si>
  <si>
    <t>ścieżki rowerowe i chodniki</t>
  </si>
  <si>
    <t>studnie, pompy i pompownie</t>
  </si>
  <si>
    <t>wartosć umorzenia</t>
  </si>
  <si>
    <t xml:space="preserve">oświetlenie terenu i </t>
  </si>
  <si>
    <t>wartośc umorzenia</t>
  </si>
  <si>
    <t>Malczewskiego,Piastowskiej,II Armii Woj..Polskiego i Wyspie Teatralnej</t>
  </si>
  <si>
    <t>oddanie  do użytku przepompowni na Wyspie Teatralnej</t>
  </si>
  <si>
    <t>sprzedaż oraz nieodpłatne przyjęcie nieruchomości gruntowych</t>
  </si>
  <si>
    <t>budowa parkingu dróg i chodników  przy ul.Wybickiego, Roosevelta, Dzikiej, Miedzianej, Zwycięstwa, Lipowej,</t>
  </si>
  <si>
    <t>modernizacja oraz oddanie do użytku sieci wodociągowej na Wyspie Teatralnej,ul.Roosevelta i Konopnickiej oraz</t>
  </si>
  <si>
    <t>zwiększenie wartości wodociągu przy ul.Legnickiej o uznanie sądowe należnośći dla wykonawcy</t>
  </si>
  <si>
    <t xml:space="preserve">oddanie do użytku sieci kanalizacyjnej przy ul.Konopnickiej,Roosevelta,Zimnej, kanalizacji sanitarnej na Wyspie </t>
  </si>
  <si>
    <t xml:space="preserve">Teatralnej oraz zwiększenie wartości sieci kanalizacyjnej przy ul.Lubelskiej o uznanie sądowe należnośćci dla wykonawcy </t>
  </si>
  <si>
    <t>wykonanie ogrodzenia parku przy ul.Barlickiego oraz Targowiska Miejskiego przy ul.Obr.Pokoju</t>
  </si>
  <si>
    <t>wykonanie oświetlenia przy ul.Piastowskiej - Przedszkole Miejskie nr 1 oraz na Wyspie Teatralnej</t>
  </si>
  <si>
    <t>sprzedaż sieci gazowej Zakładowi Gazownictwa Zgorzelec</t>
  </si>
  <si>
    <t>zakup zestawów komputerowych i oprogramowania,drukarek, kserokopiarek, aparatów fotograficznych, sejfów i mebli</t>
  </si>
  <si>
    <t>zakup samochodu Citroen Berlingo</t>
  </si>
  <si>
    <t>Dane na dzień 31.12.2010</t>
  </si>
  <si>
    <t>Dane na dzień 31.12.2009</t>
  </si>
  <si>
    <t>21.</t>
  </si>
  <si>
    <t>27.</t>
  </si>
  <si>
    <t>Szkoła Podstawowa nr 1</t>
  </si>
  <si>
    <t>Szkoła Podstawowa nr 2</t>
  </si>
  <si>
    <t>Szkoła Podstawowa nr 3</t>
  </si>
  <si>
    <t xml:space="preserve">       W pozycji nr 4 przyjęto na stan monitoring przedszkola.</t>
  </si>
  <si>
    <t>W pozycji nr 4 przyjęto na stan monitoring przedszkola.</t>
  </si>
  <si>
    <t xml:space="preserve">        W pozycji nr 3 wartość budynku wzrosła w wyniku termomodernizacji, wymiany drzwi oraz dachu.</t>
  </si>
  <si>
    <t>W  pozycji nr 2 przyjęto na stan nowozakupioną patelnię elektryczną.</t>
  </si>
  <si>
    <t>termomodernizacją .</t>
  </si>
  <si>
    <t xml:space="preserve">W pozycji nr 3 wartość budynków szkolnych wzrosła o wysokość poniesionych nakładów </t>
  </si>
  <si>
    <t>2) W pozycji 14 przyjęto na stan nowowybudowany odcinek sieci kanalizacyjnej.</t>
  </si>
  <si>
    <t>3) W pozycji 16 przyjęto na stan nowowybudowany odcinek sieci wodociągowej.</t>
  </si>
  <si>
    <t>konwekcyjno-parowy oraz monitoring.</t>
  </si>
  <si>
    <t xml:space="preserve">W pozycji nr 5 przyjęto na stan nowozakupione szafy, okap, wentylator kuchenny, piec </t>
  </si>
  <si>
    <t xml:space="preserve">       W pozycji nr 1 wartość majątku brutto wzrosła o zakup zestawu komputerowego oraz hafciarki</t>
  </si>
  <si>
    <t xml:space="preserve">       W pozycji nr 2 przyjęto na stan nieruchomość gruntową zabudowaną boiskiem i infrastrukturą</t>
  </si>
  <si>
    <t xml:space="preserve">       towarzyszącą przekazaną w zarząd od gminy.</t>
  </si>
  <si>
    <t xml:space="preserve">       W pozycji nr 3 zwiększyła się wartość budynku szkolnego w związku z przeprowadzonym </t>
  </si>
  <si>
    <t xml:space="preserve">       remontem pomieszczeń zalanych podczas powodzi.</t>
  </si>
  <si>
    <t xml:space="preserve">     majątkowych oraz z wykonywania posiadania na dzień 31.12.2010 r.</t>
  </si>
  <si>
    <t>Dochody uzyskane na dzień 31.10.2010</t>
  </si>
  <si>
    <t>Zakład Zagospodarowania Odpadów</t>
  </si>
  <si>
    <t>Sp.z o .o. w Żarach</t>
  </si>
  <si>
    <t>Planowane dochody na dzień 31.12.2010</t>
  </si>
  <si>
    <t>Jednostka miary</t>
  </si>
  <si>
    <t xml:space="preserve"> RAZEM</t>
  </si>
  <si>
    <t xml:space="preserve">Regionalne Towarzystwo Budownictwa Społecznego Sp. z o.o. w Zielonej Górze </t>
  </si>
  <si>
    <t xml:space="preserve">       W pozycji nr 3 zwiększenie wartości budynku wynika z przeprowadzonej termomodernizacji </t>
  </si>
  <si>
    <t>Miejski Ośrodek Sportu</t>
  </si>
  <si>
    <t xml:space="preserve">        W pozycji nr 1  wartość majątku brutto wzrosła o nowozakupiony młot hydrauliczny, </t>
  </si>
  <si>
    <t xml:space="preserve">        zagęszczarkę oraz o modernizację serwera i zestawu komputerowego.</t>
  </si>
  <si>
    <t>4) W pozycji 26 spłata zaległego podatku od nieruchomości objętego odpisem aktualizacyjnym przez</t>
  </si>
  <si>
    <t>Powierzchnia gruntów gminy będących w użytkowaniu wieczystym</t>
  </si>
  <si>
    <t>Gminne urządzenia sportowe, w tym:</t>
  </si>
  <si>
    <t>Przedsiębiorstwo Usług Miejskich Sp.z o.o. w Gubinie</t>
  </si>
  <si>
    <t xml:space="preserve">     komornika sądowego.</t>
  </si>
  <si>
    <t>Liczba uczniów, w tym</t>
  </si>
  <si>
    <t>Liczba ucznów, w tym</t>
  </si>
  <si>
    <t xml:space="preserve">       W pozycji nr 1 wartość majątku brutto wzrosła o zakupiony sprzęt komputerowy oraz </t>
  </si>
  <si>
    <t xml:space="preserve">       modernizację serwera.</t>
  </si>
  <si>
    <t>W pozycji nr 4 wartość majątku brutto wzrosła o przekazane w zarząd od gminy dwa pawilony</t>
  </si>
  <si>
    <t>tymczasowe.</t>
  </si>
  <si>
    <t>W pozycji nr 4 przyjęte zostało w zarzą od gminy boisko.</t>
  </si>
  <si>
    <t xml:space="preserve">        W pozycji nr 4 przyjęto na stan piłkochwyty.</t>
  </si>
  <si>
    <t>remont pomieszczeń biurowych, instalacji wodno-kanalizacyjnych, instalacji klimatyzacyjnej oraz sanitariatów w budynku</t>
  </si>
  <si>
    <t>Urzędu Miejskiego</t>
  </si>
  <si>
    <t>nieodpłatne przyjęcie budynku handlowo-usługowego przy ul.Nowej oraz oddanie do użytku budynku hydroforni przy</t>
  </si>
  <si>
    <t>ul.Barlickiego</t>
  </si>
  <si>
    <t xml:space="preserve">          W pozycji nr 1 przyjęto na stan nieruchomość gruntową - Wzgórza Gubińskie przekazaną</t>
  </si>
  <si>
    <t xml:space="preserve">          w zarząd od gminy.</t>
  </si>
  <si>
    <t xml:space="preserve">          W pozycji nr 2 wartość budynku brutto wzrosła o wartość nakładów na zjeżdżalnię.</t>
  </si>
  <si>
    <t xml:space="preserve">          W pozycji nr 3 wartość budowli wzrosła o przyjęte na stan boisko ORLIK oraz zaplecze </t>
  </si>
  <si>
    <t xml:space="preserve">          sportowe przy ul. Roosevelta.</t>
  </si>
  <si>
    <t>…………………….</t>
  </si>
  <si>
    <t xml:space="preserve">          kierownik jednostki</t>
  </si>
  <si>
    <t>liczba osób</t>
  </si>
  <si>
    <t>suma</t>
  </si>
  <si>
    <t xml:space="preserve"> fizycznych na które dokonano odpisy aktualizacyjne</t>
  </si>
  <si>
    <t>Wierzytelności w stosunku do osób</t>
  </si>
  <si>
    <t>prawnych na które dokonano odpisy aktualizacyjne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</si>
</sst>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0\-000"/>
    <numFmt numFmtId="167" formatCode="[$-415]d\ mmmm\ yyyy"/>
    <numFmt numFmtId="168" formatCode="0.000"/>
    <numFmt numFmtId="169" formatCode="0.0000"/>
  </numFmts>
  <fonts count="37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b/>
      <sz val="8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i/>
      <sz val="6"/>
      <name val="Arial CE"/>
      <family val="0"/>
    </font>
    <font>
      <sz val="6"/>
      <name val="Arial CE"/>
      <family val="0"/>
    </font>
    <font>
      <b/>
      <sz val="6"/>
      <name val="Arial CE"/>
      <family val="0"/>
    </font>
    <font>
      <b/>
      <i/>
      <sz val="6"/>
      <name val="Arial CE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0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4" fontId="0" fillId="0" borderId="13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0" borderId="18" xfId="0" applyBorder="1" applyAlignment="1">
      <alignment wrapText="1"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0" fillId="0" borderId="21" xfId="0" applyBorder="1" applyAlignment="1">
      <alignment wrapText="1"/>
    </xf>
    <xf numFmtId="0" fontId="0" fillId="0" borderId="14" xfId="0" applyBorder="1" applyAlignment="1">
      <alignment horizontal="left" wrapText="1"/>
    </xf>
    <xf numFmtId="4" fontId="1" fillId="0" borderId="12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22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left" wrapText="1"/>
    </xf>
    <xf numFmtId="4" fontId="2" fillId="0" borderId="12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23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0" fillId="0" borderId="13" xfId="0" applyNumberFormat="1" applyFont="1" applyBorder="1" applyAlignment="1">
      <alignment horizontal="right" wrapText="1"/>
    </xf>
    <xf numFmtId="4" fontId="0" fillId="0" borderId="0" xfId="0" applyNumberFormat="1" applyAlignment="1">
      <alignment/>
    </xf>
    <xf numFmtId="0" fontId="7" fillId="0" borderId="13" xfId="0" applyFont="1" applyBorder="1" applyAlignment="1">
      <alignment horizontal="center" vertical="center"/>
    </xf>
    <xf numFmtId="4" fontId="0" fillId="0" borderId="2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0" fillId="0" borderId="0" xfId="0" applyNumberFormat="1" applyFont="1" applyAlignment="1">
      <alignment/>
    </xf>
    <xf numFmtId="0" fontId="3" fillId="0" borderId="14" xfId="0" applyFont="1" applyBorder="1" applyAlignment="1">
      <alignment horizontal="left" wrapText="1"/>
    </xf>
    <xf numFmtId="4" fontId="3" fillId="0" borderId="12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13" fillId="0" borderId="26" xfId="0" applyFont="1" applyBorder="1" applyAlignment="1">
      <alignment horizontal="left" wrapText="1"/>
    </xf>
    <xf numFmtId="0" fontId="13" fillId="0" borderId="17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16" fillId="0" borderId="27" xfId="0" applyFont="1" applyBorder="1" applyAlignment="1">
      <alignment horizontal="left"/>
    </xf>
    <xf numFmtId="0" fontId="13" fillId="0" borderId="17" xfId="0" applyFont="1" applyBorder="1" applyAlignment="1">
      <alignment horizontal="left" wrapText="1"/>
    </xf>
    <xf numFmtId="0" fontId="16" fillId="0" borderId="17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8" fillId="0" borderId="19" xfId="0" applyFont="1" applyBorder="1" applyAlignment="1">
      <alignment horizontal="center" wrapText="1"/>
    </xf>
    <xf numFmtId="0" fontId="8" fillId="0" borderId="21" xfId="0" applyFont="1" applyBorder="1" applyAlignment="1">
      <alignment/>
    </xf>
    <xf numFmtId="4" fontId="8" fillId="0" borderId="16" xfId="0" applyNumberFormat="1" applyFont="1" applyBorder="1" applyAlignment="1">
      <alignment/>
    </xf>
    <xf numFmtId="4" fontId="8" fillId="0" borderId="28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4" fontId="10" fillId="0" borderId="29" xfId="0" applyNumberFormat="1" applyFont="1" applyBorder="1" applyAlignment="1">
      <alignment/>
    </xf>
    <xf numFmtId="0" fontId="4" fillId="0" borderId="14" xfId="0" applyFont="1" applyBorder="1" applyAlignment="1">
      <alignment/>
    </xf>
    <xf numFmtId="4" fontId="10" fillId="0" borderId="11" xfId="0" applyNumberFormat="1" applyFont="1" applyBorder="1" applyAlignment="1">
      <alignment/>
    </xf>
    <xf numFmtId="4" fontId="10" fillId="0" borderId="30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31" xfId="0" applyNumberFormat="1" applyFont="1" applyBorder="1" applyAlignment="1">
      <alignment/>
    </xf>
    <xf numFmtId="0" fontId="9" fillId="0" borderId="14" xfId="0" applyFont="1" applyBorder="1" applyAlignment="1">
      <alignment/>
    </xf>
    <xf numFmtId="4" fontId="9" fillId="0" borderId="11" xfId="0" applyNumberFormat="1" applyFont="1" applyBorder="1" applyAlignment="1">
      <alignment/>
    </xf>
    <xf numFmtId="4" fontId="9" fillId="0" borderId="30" xfId="0" applyNumberFormat="1" applyFont="1" applyBorder="1" applyAlignment="1">
      <alignment/>
    </xf>
    <xf numFmtId="0" fontId="9" fillId="0" borderId="18" xfId="0" applyFont="1" applyBorder="1" applyAlignment="1">
      <alignment/>
    </xf>
    <xf numFmtId="4" fontId="9" fillId="0" borderId="19" xfId="0" applyNumberFormat="1" applyFont="1" applyBorder="1" applyAlignment="1">
      <alignment/>
    </xf>
    <xf numFmtId="0" fontId="10" fillId="0" borderId="14" xfId="0" applyFont="1" applyBorder="1" applyAlignment="1">
      <alignment/>
    </xf>
    <xf numFmtId="4" fontId="10" fillId="0" borderId="12" xfId="0" applyNumberFormat="1" applyFont="1" applyBorder="1" applyAlignment="1">
      <alignment/>
    </xf>
    <xf numFmtId="4" fontId="10" fillId="0" borderId="23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9" fillId="0" borderId="29" xfId="0" applyNumberFormat="1" applyFont="1" applyBorder="1" applyAlignment="1">
      <alignment/>
    </xf>
    <xf numFmtId="0" fontId="10" fillId="0" borderId="18" xfId="0" applyFont="1" applyBorder="1" applyAlignment="1">
      <alignment/>
    </xf>
    <xf numFmtId="4" fontId="9" fillId="0" borderId="23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0" fontId="13" fillId="0" borderId="15" xfId="0" applyFont="1" applyBorder="1" applyAlignment="1">
      <alignment horizontal="left" wrapText="1"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7" fillId="0" borderId="13" xfId="0" applyFont="1" applyBorder="1" applyAlignment="1">
      <alignment horizontal="center" vertical="top"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 wrapText="1"/>
    </xf>
    <xf numFmtId="4" fontId="4" fillId="0" borderId="31" xfId="0" applyNumberFormat="1" applyFont="1" applyBorder="1" applyAlignment="1">
      <alignment wrapText="1"/>
    </xf>
    <xf numFmtId="0" fontId="14" fillId="0" borderId="26" xfId="0" applyFont="1" applyBorder="1" applyAlignment="1">
      <alignment horizontal="left" wrapText="1"/>
    </xf>
    <xf numFmtId="2" fontId="9" fillId="0" borderId="10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8" fillId="0" borderId="33" xfId="0" applyFont="1" applyBorder="1" applyAlignment="1">
      <alignment/>
    </xf>
    <xf numFmtId="2" fontId="4" fillId="0" borderId="10" xfId="42" applyNumberFormat="1" applyFont="1" applyBorder="1" applyAlignment="1">
      <alignment/>
    </xf>
    <xf numFmtId="0" fontId="18" fillId="0" borderId="0" xfId="0" applyFont="1" applyAlignment="1">
      <alignment/>
    </xf>
    <xf numFmtId="0" fontId="11" fillId="0" borderId="34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0" fillId="0" borderId="31" xfId="0" applyNumberFormat="1" applyBorder="1" applyAlignment="1">
      <alignment/>
    </xf>
    <xf numFmtId="4" fontId="3" fillId="0" borderId="30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4" fontId="0" fillId="0" borderId="30" xfId="0" applyNumberFormat="1" applyBorder="1" applyAlignment="1">
      <alignment/>
    </xf>
    <xf numFmtId="0" fontId="0" fillId="0" borderId="36" xfId="0" applyBorder="1" applyAlignment="1">
      <alignment horizontal="center"/>
    </xf>
    <xf numFmtId="4" fontId="0" fillId="0" borderId="25" xfId="0" applyNumberFormat="1" applyBorder="1" applyAlignment="1">
      <alignment/>
    </xf>
    <xf numFmtId="4" fontId="3" fillId="0" borderId="36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38" xfId="0" applyFont="1" applyBorder="1" applyAlignment="1">
      <alignment/>
    </xf>
    <xf numFmtId="0" fontId="9" fillId="0" borderId="38" xfId="0" applyFont="1" applyBorder="1" applyAlignment="1">
      <alignment/>
    </xf>
    <xf numFmtId="0" fontId="4" fillId="0" borderId="41" xfId="0" applyFont="1" applyBorder="1" applyAlignment="1">
      <alignment/>
    </xf>
    <xf numFmtId="0" fontId="8" fillId="0" borderId="42" xfId="0" applyFont="1" applyBorder="1" applyAlignment="1">
      <alignment/>
    </xf>
    <xf numFmtId="0" fontId="4" fillId="0" borderId="43" xfId="0" applyFont="1" applyBorder="1" applyAlignment="1">
      <alignment/>
    </xf>
    <xf numFmtId="2" fontId="9" fillId="0" borderId="10" xfId="0" applyNumberFormat="1" applyFont="1" applyBorder="1" applyAlignment="1">
      <alignment wrapText="1"/>
    </xf>
    <xf numFmtId="0" fontId="8" fillId="0" borderId="44" xfId="0" applyFont="1" applyBorder="1" applyAlignment="1">
      <alignment/>
    </xf>
    <xf numFmtId="0" fontId="10" fillId="0" borderId="45" xfId="0" applyFont="1" applyBorder="1" applyAlignment="1">
      <alignment/>
    </xf>
    <xf numFmtId="0" fontId="4" fillId="0" borderId="45" xfId="0" applyFont="1" applyBorder="1" applyAlignment="1">
      <alignment/>
    </xf>
    <xf numFmtId="0" fontId="9" fillId="0" borderId="45" xfId="0" applyFont="1" applyBorder="1" applyAlignment="1">
      <alignment/>
    </xf>
    <xf numFmtId="0" fontId="9" fillId="0" borderId="46" xfId="0" applyFont="1" applyBorder="1" applyAlignment="1">
      <alignment/>
    </xf>
    <xf numFmtId="0" fontId="8" fillId="0" borderId="45" xfId="0" applyFont="1" applyBorder="1" applyAlignment="1">
      <alignment/>
    </xf>
    <xf numFmtId="0" fontId="10" fillId="0" borderId="46" xfId="0" applyFont="1" applyBorder="1" applyAlignment="1">
      <alignment/>
    </xf>
    <xf numFmtId="0" fontId="8" fillId="0" borderId="44" xfId="0" applyFont="1" applyBorder="1" applyAlignment="1">
      <alignment/>
    </xf>
    <xf numFmtId="0" fontId="1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9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9" fillId="0" borderId="50" xfId="0" applyFont="1" applyBorder="1" applyAlignment="1">
      <alignment/>
    </xf>
    <xf numFmtId="0" fontId="0" fillId="0" borderId="45" xfId="0" applyBorder="1" applyAlignment="1">
      <alignment/>
    </xf>
    <xf numFmtId="0" fontId="0" fillId="0" borderId="51" xfId="0" applyBorder="1" applyAlignment="1">
      <alignment horizontal="center"/>
    </xf>
    <xf numFmtId="0" fontId="4" fillId="0" borderId="49" xfId="0" applyFont="1" applyBorder="1" applyAlignment="1">
      <alignment wrapText="1"/>
    </xf>
    <xf numFmtId="0" fontId="3" fillId="0" borderId="52" xfId="0" applyFont="1" applyBorder="1" applyAlignment="1">
      <alignment wrapText="1"/>
    </xf>
    <xf numFmtId="0" fontId="13" fillId="0" borderId="53" xfId="0" applyFont="1" applyBorder="1" applyAlignment="1">
      <alignment wrapText="1"/>
    </xf>
    <xf numFmtId="0" fontId="4" fillId="0" borderId="49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9" fillId="0" borderId="54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4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0" fillId="0" borderId="11" xfId="0" applyBorder="1" applyAlignment="1">
      <alignment horizontal="center" vertical="top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/>
    </xf>
    <xf numFmtId="44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44" fontId="4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7" fillId="0" borderId="13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21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2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7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3"/>
  <sheetViews>
    <sheetView tabSelected="1" workbookViewId="0" topLeftCell="A1">
      <selection activeCell="F50" sqref="F50"/>
    </sheetView>
  </sheetViews>
  <sheetFormatPr defaultColWidth="9.00390625" defaultRowHeight="12.75"/>
  <cols>
    <col min="1" max="1" width="4.125" style="4" customWidth="1"/>
    <col min="2" max="2" width="32.25390625" style="0" customWidth="1"/>
    <col min="3" max="3" width="14.375" style="4" customWidth="1"/>
    <col min="4" max="4" width="13.00390625" style="0" customWidth="1"/>
    <col min="5" max="5" width="12.875" style="4" customWidth="1"/>
    <col min="6" max="6" width="12.125" style="0" customWidth="1"/>
  </cols>
  <sheetData>
    <row r="2" spans="1:7" s="44" customFormat="1" ht="24" customHeight="1">
      <c r="A2" s="74" t="s">
        <v>0</v>
      </c>
      <c r="B2" s="218" t="s">
        <v>49</v>
      </c>
      <c r="C2" s="219" t="s">
        <v>182</v>
      </c>
      <c r="D2" s="218" t="s">
        <v>111</v>
      </c>
      <c r="E2" s="219" t="s">
        <v>155</v>
      </c>
      <c r="F2" s="218" t="s">
        <v>38</v>
      </c>
      <c r="G2" s="43"/>
    </row>
    <row r="3" spans="1:7" s="50" customFormat="1" ht="15.75" customHeight="1">
      <c r="A3" s="45" t="s">
        <v>1</v>
      </c>
      <c r="B3" s="46" t="s">
        <v>7</v>
      </c>
      <c r="C3" s="45" t="s">
        <v>39</v>
      </c>
      <c r="D3" s="47">
        <v>16931</v>
      </c>
      <c r="E3" s="47">
        <v>16815</v>
      </c>
      <c r="F3" s="48">
        <f aca="true" t="shared" si="0" ref="F3:F47">E3-D3</f>
        <v>-116</v>
      </c>
      <c r="G3" s="49"/>
    </row>
    <row r="4" spans="1:7" s="50" customFormat="1" ht="15.75" customHeight="1">
      <c r="A4" s="45" t="s">
        <v>2</v>
      </c>
      <c r="B4" s="46" t="s">
        <v>8</v>
      </c>
      <c r="C4" s="45" t="s">
        <v>40</v>
      </c>
      <c r="D4" s="47">
        <v>2068</v>
      </c>
      <c r="E4" s="47">
        <v>2068</v>
      </c>
      <c r="F4" s="48">
        <f t="shared" si="0"/>
        <v>0</v>
      </c>
      <c r="G4" s="49"/>
    </row>
    <row r="5" spans="1:7" s="50" customFormat="1" ht="15.75" customHeight="1">
      <c r="A5" s="45" t="s">
        <v>3</v>
      </c>
      <c r="B5" s="46" t="s">
        <v>9</v>
      </c>
      <c r="C5" s="45" t="s">
        <v>39</v>
      </c>
      <c r="D5" s="47">
        <v>176</v>
      </c>
      <c r="E5" s="48">
        <v>176</v>
      </c>
      <c r="F5" s="48">
        <f t="shared" si="0"/>
        <v>0</v>
      </c>
      <c r="G5" s="49"/>
    </row>
    <row r="6" spans="1:7" s="50" customFormat="1" ht="15" customHeight="1">
      <c r="A6" s="45" t="s">
        <v>4</v>
      </c>
      <c r="B6" s="46" t="s">
        <v>6</v>
      </c>
      <c r="C6" s="45" t="s">
        <v>40</v>
      </c>
      <c r="D6" s="47">
        <v>1213</v>
      </c>
      <c r="E6" s="48">
        <v>1231</v>
      </c>
      <c r="F6" s="48">
        <f t="shared" si="0"/>
        <v>18</v>
      </c>
      <c r="G6" s="49"/>
    </row>
    <row r="7" spans="1:7" s="50" customFormat="1" ht="25.5" customHeight="1">
      <c r="A7" s="45" t="s">
        <v>5</v>
      </c>
      <c r="B7" s="46" t="s">
        <v>128</v>
      </c>
      <c r="C7" s="45" t="s">
        <v>40</v>
      </c>
      <c r="D7" s="47">
        <v>734</v>
      </c>
      <c r="E7" s="48">
        <v>742</v>
      </c>
      <c r="F7" s="48">
        <f t="shared" si="0"/>
        <v>8</v>
      </c>
      <c r="G7" s="49"/>
    </row>
    <row r="8" spans="1:7" s="50" customFormat="1" ht="26.25" customHeight="1">
      <c r="A8" s="121" t="s">
        <v>11</v>
      </c>
      <c r="B8" s="46" t="s">
        <v>190</v>
      </c>
      <c r="C8" s="45" t="s">
        <v>40</v>
      </c>
      <c r="D8" s="48">
        <v>251.83</v>
      </c>
      <c r="E8" s="48">
        <v>194</v>
      </c>
      <c r="F8" s="48">
        <f t="shared" si="0"/>
        <v>-57.83000000000001</v>
      </c>
      <c r="G8" s="49"/>
    </row>
    <row r="9" spans="1:7" s="50" customFormat="1" ht="15.75" customHeight="1">
      <c r="A9" s="45" t="s">
        <v>12</v>
      </c>
      <c r="B9" s="46" t="s">
        <v>10</v>
      </c>
      <c r="C9" s="45" t="s">
        <v>39</v>
      </c>
      <c r="D9" s="47">
        <v>60</v>
      </c>
      <c r="E9" s="47">
        <v>60</v>
      </c>
      <c r="F9" s="48">
        <f t="shared" si="0"/>
        <v>0</v>
      </c>
      <c r="G9" s="49"/>
    </row>
    <row r="10" spans="1:7" s="50" customFormat="1" ht="15.75" customHeight="1">
      <c r="A10" s="59" t="s">
        <v>13</v>
      </c>
      <c r="B10" s="46" t="s">
        <v>106</v>
      </c>
      <c r="C10" s="45" t="s">
        <v>105</v>
      </c>
      <c r="D10" s="47">
        <v>883</v>
      </c>
      <c r="E10" s="47">
        <v>915</v>
      </c>
      <c r="F10" s="48">
        <f t="shared" si="0"/>
        <v>32</v>
      </c>
      <c r="G10" s="49"/>
    </row>
    <row r="11" spans="1:7" s="50" customFormat="1" ht="15.75" customHeight="1">
      <c r="A11" s="59"/>
      <c r="B11" s="46" t="s">
        <v>107</v>
      </c>
      <c r="C11" s="45" t="s">
        <v>39</v>
      </c>
      <c r="D11" s="47">
        <v>176</v>
      </c>
      <c r="E11" s="47">
        <v>175</v>
      </c>
      <c r="F11" s="48">
        <f t="shared" si="0"/>
        <v>-1</v>
      </c>
      <c r="G11" s="49"/>
    </row>
    <row r="12" spans="1:7" s="50" customFormat="1" ht="15.75" customHeight="1">
      <c r="A12" s="59"/>
      <c r="B12" s="46" t="s">
        <v>108</v>
      </c>
      <c r="C12" s="45" t="s">
        <v>39</v>
      </c>
      <c r="D12" s="47">
        <v>707</v>
      </c>
      <c r="E12" s="47">
        <v>740</v>
      </c>
      <c r="F12" s="48">
        <f t="shared" si="0"/>
        <v>33</v>
      </c>
      <c r="G12" s="49"/>
    </row>
    <row r="13" spans="1:7" s="50" customFormat="1" ht="15.75" customHeight="1">
      <c r="A13" s="226" t="s">
        <v>14</v>
      </c>
      <c r="B13" s="46" t="s">
        <v>17</v>
      </c>
      <c r="C13" s="45" t="s">
        <v>39</v>
      </c>
      <c r="D13" s="47">
        <v>290</v>
      </c>
      <c r="E13" s="47">
        <v>288</v>
      </c>
      <c r="F13" s="48">
        <f t="shared" si="0"/>
        <v>-2</v>
      </c>
      <c r="G13" s="49"/>
    </row>
    <row r="14" spans="1:7" s="50" customFormat="1" ht="15.75" customHeight="1">
      <c r="A14" s="227"/>
      <c r="B14" s="46" t="s">
        <v>18</v>
      </c>
      <c r="C14" s="45" t="s">
        <v>39</v>
      </c>
      <c r="D14" s="47">
        <v>49</v>
      </c>
      <c r="E14" s="47">
        <v>50</v>
      </c>
      <c r="F14" s="48">
        <f t="shared" si="0"/>
        <v>1</v>
      </c>
      <c r="G14" s="49"/>
    </row>
    <row r="15" spans="1:7" s="50" customFormat="1" ht="15.75" customHeight="1">
      <c r="A15" s="228"/>
      <c r="B15" s="46" t="s">
        <v>19</v>
      </c>
      <c r="C15" s="45" t="s">
        <v>39</v>
      </c>
      <c r="D15" s="47">
        <v>241</v>
      </c>
      <c r="E15" s="47">
        <v>238</v>
      </c>
      <c r="F15" s="48">
        <f t="shared" si="0"/>
        <v>-3</v>
      </c>
      <c r="G15" s="49"/>
    </row>
    <row r="16" spans="1:7" s="50" customFormat="1" ht="15.75" customHeight="1">
      <c r="A16" s="45" t="s">
        <v>15</v>
      </c>
      <c r="B16" s="46" t="s">
        <v>129</v>
      </c>
      <c r="C16" s="45" t="s">
        <v>39</v>
      </c>
      <c r="D16" s="47">
        <v>41</v>
      </c>
      <c r="E16" s="47">
        <v>39</v>
      </c>
      <c r="F16" s="48">
        <f t="shared" si="0"/>
        <v>-2</v>
      </c>
      <c r="G16" s="49"/>
    </row>
    <row r="17" spans="1:7" s="50" customFormat="1" ht="15.75" customHeight="1">
      <c r="A17" s="226" t="s">
        <v>16</v>
      </c>
      <c r="B17" s="46" t="s">
        <v>20</v>
      </c>
      <c r="C17" s="45" t="s">
        <v>39</v>
      </c>
      <c r="D17" s="47">
        <v>15</v>
      </c>
      <c r="E17" s="47">
        <v>15</v>
      </c>
      <c r="F17" s="48">
        <f t="shared" si="0"/>
        <v>0</v>
      </c>
      <c r="G17" s="49"/>
    </row>
    <row r="18" spans="1:7" s="50" customFormat="1" ht="15.75" customHeight="1">
      <c r="A18" s="228"/>
      <c r="B18" s="46" t="s">
        <v>21</v>
      </c>
      <c r="C18" s="45" t="s">
        <v>39</v>
      </c>
      <c r="D18" s="47">
        <v>15</v>
      </c>
      <c r="E18" s="47">
        <v>15</v>
      </c>
      <c r="F18" s="48">
        <f t="shared" si="0"/>
        <v>0</v>
      </c>
      <c r="G18" s="49"/>
    </row>
    <row r="19" spans="1:7" s="50" customFormat="1" ht="15.75" customHeight="1">
      <c r="A19" s="45" t="s">
        <v>23</v>
      </c>
      <c r="B19" s="46" t="s">
        <v>22</v>
      </c>
      <c r="C19" s="45" t="s">
        <v>39</v>
      </c>
      <c r="D19" s="47">
        <v>1</v>
      </c>
      <c r="E19" s="47">
        <v>1</v>
      </c>
      <c r="F19" s="48">
        <f t="shared" si="0"/>
        <v>0</v>
      </c>
      <c r="G19" s="49"/>
    </row>
    <row r="20" spans="1:7" s="50" customFormat="1" ht="15.75" customHeight="1">
      <c r="A20" s="45" t="s">
        <v>25</v>
      </c>
      <c r="B20" s="46" t="s">
        <v>24</v>
      </c>
      <c r="C20" s="45" t="s">
        <v>39</v>
      </c>
      <c r="D20" s="47">
        <v>1</v>
      </c>
      <c r="E20" s="47">
        <v>1</v>
      </c>
      <c r="F20" s="48">
        <f t="shared" si="0"/>
        <v>0</v>
      </c>
      <c r="G20" s="49"/>
    </row>
    <row r="21" spans="1:7" s="50" customFormat="1" ht="15.75" customHeight="1">
      <c r="A21" s="45" t="s">
        <v>27</v>
      </c>
      <c r="B21" s="46" t="s">
        <v>26</v>
      </c>
      <c r="C21" s="45" t="s">
        <v>41</v>
      </c>
      <c r="D21" s="48">
        <v>66.03</v>
      </c>
      <c r="E21" s="48">
        <v>67.1</v>
      </c>
      <c r="F21" s="48">
        <f t="shared" si="0"/>
        <v>1.0699999999999932</v>
      </c>
      <c r="G21" s="49"/>
    </row>
    <row r="22" spans="1:7" s="50" customFormat="1" ht="15.75" customHeight="1">
      <c r="A22" s="45" t="s">
        <v>28</v>
      </c>
      <c r="B22" s="46" t="s">
        <v>130</v>
      </c>
      <c r="C22" s="45" t="s">
        <v>41</v>
      </c>
      <c r="D22" s="48">
        <v>7</v>
      </c>
      <c r="E22" s="48">
        <v>7</v>
      </c>
      <c r="F22" s="48">
        <f t="shared" si="0"/>
        <v>0</v>
      </c>
      <c r="G22" s="49"/>
    </row>
    <row r="23" spans="1:7" s="50" customFormat="1" ht="15.75" customHeight="1">
      <c r="A23" s="45" t="s">
        <v>29</v>
      </c>
      <c r="B23" s="46" t="s">
        <v>131</v>
      </c>
      <c r="C23" s="45" t="s">
        <v>41</v>
      </c>
      <c r="D23" s="48">
        <v>81.88</v>
      </c>
      <c r="E23" s="48">
        <v>83.88</v>
      </c>
      <c r="F23" s="48">
        <f t="shared" si="0"/>
        <v>2</v>
      </c>
      <c r="G23" s="49"/>
    </row>
    <row r="24" spans="1:7" s="50" customFormat="1" ht="15.75" customHeight="1">
      <c r="A24" s="45" t="s">
        <v>30</v>
      </c>
      <c r="B24" s="46" t="s">
        <v>31</v>
      </c>
      <c r="C24" s="45" t="s">
        <v>39</v>
      </c>
      <c r="D24" s="47">
        <v>2</v>
      </c>
      <c r="E24" s="47">
        <v>2</v>
      </c>
      <c r="F24" s="48">
        <f t="shared" si="0"/>
        <v>0</v>
      </c>
      <c r="G24" s="49"/>
    </row>
    <row r="25" spans="1:7" s="50" customFormat="1" ht="15.75" customHeight="1">
      <c r="A25" s="45" t="s">
        <v>35</v>
      </c>
      <c r="B25" s="46" t="s">
        <v>32</v>
      </c>
      <c r="C25" s="45" t="s">
        <v>39</v>
      </c>
      <c r="D25" s="47">
        <v>3</v>
      </c>
      <c r="E25" s="47">
        <v>3</v>
      </c>
      <c r="F25" s="48">
        <f t="shared" si="0"/>
        <v>0</v>
      </c>
      <c r="G25" s="49"/>
    </row>
    <row r="26" spans="1:7" s="50" customFormat="1" ht="15.75" customHeight="1">
      <c r="A26" s="45" t="s">
        <v>36</v>
      </c>
      <c r="B26" s="46" t="s">
        <v>33</v>
      </c>
      <c r="C26" s="45" t="s">
        <v>39</v>
      </c>
      <c r="D26" s="47">
        <v>3</v>
      </c>
      <c r="E26" s="47">
        <v>3</v>
      </c>
      <c r="F26" s="48">
        <f t="shared" si="0"/>
        <v>0</v>
      </c>
      <c r="G26" s="49"/>
    </row>
    <row r="27" spans="1:6" s="50" customFormat="1" ht="15.75" customHeight="1">
      <c r="A27" s="45" t="s">
        <v>37</v>
      </c>
      <c r="B27" s="46" t="s">
        <v>34</v>
      </c>
      <c r="C27" s="45" t="s">
        <v>39</v>
      </c>
      <c r="D27" s="47">
        <v>2</v>
      </c>
      <c r="E27" s="47">
        <v>2</v>
      </c>
      <c r="F27" s="48">
        <f t="shared" si="0"/>
        <v>0</v>
      </c>
    </row>
    <row r="28" spans="1:6" s="50" customFormat="1" ht="15.75" customHeight="1">
      <c r="A28" s="45" t="s">
        <v>157</v>
      </c>
      <c r="B28" s="46" t="s">
        <v>81</v>
      </c>
      <c r="C28" s="45" t="s">
        <v>39</v>
      </c>
      <c r="D28" s="47">
        <v>1</v>
      </c>
      <c r="E28" s="47">
        <v>1</v>
      </c>
      <c r="F28" s="48">
        <f t="shared" si="0"/>
        <v>0</v>
      </c>
    </row>
    <row r="29" spans="1:6" s="50" customFormat="1" ht="15.75" customHeight="1">
      <c r="A29" s="45" t="s">
        <v>43</v>
      </c>
      <c r="B29" s="51" t="s">
        <v>42</v>
      </c>
      <c r="C29" s="45" t="s">
        <v>39</v>
      </c>
      <c r="D29" s="52">
        <v>1</v>
      </c>
      <c r="E29" s="47">
        <v>1</v>
      </c>
      <c r="F29" s="48">
        <f t="shared" si="0"/>
        <v>0</v>
      </c>
    </row>
    <row r="30" spans="1:6" s="50" customFormat="1" ht="15.75" customHeight="1">
      <c r="A30" s="45" t="s">
        <v>45</v>
      </c>
      <c r="B30" s="51" t="s">
        <v>44</v>
      </c>
      <c r="C30" s="45" t="s">
        <v>39</v>
      </c>
      <c r="D30" s="52">
        <v>1</v>
      </c>
      <c r="E30" s="47">
        <v>1</v>
      </c>
      <c r="F30" s="48">
        <f t="shared" si="0"/>
        <v>0</v>
      </c>
    </row>
    <row r="31" spans="1:6" s="50" customFormat="1" ht="15.75" customHeight="1">
      <c r="A31" s="231" t="s">
        <v>46</v>
      </c>
      <c r="B31" s="51" t="s">
        <v>191</v>
      </c>
      <c r="C31" s="45" t="s">
        <v>39</v>
      </c>
      <c r="D31" s="52">
        <f>SUM(D32:D34)</f>
        <v>4</v>
      </c>
      <c r="E31" s="52">
        <v>6</v>
      </c>
      <c r="F31" s="48">
        <f t="shared" si="0"/>
        <v>2</v>
      </c>
    </row>
    <row r="32" spans="1:6" s="50" customFormat="1" ht="15.75" customHeight="1">
      <c r="A32" s="232"/>
      <c r="B32" s="51" t="s">
        <v>102</v>
      </c>
      <c r="C32" s="45" t="s">
        <v>39</v>
      </c>
      <c r="D32" s="52">
        <v>1</v>
      </c>
      <c r="E32" s="47">
        <v>1</v>
      </c>
      <c r="F32" s="48">
        <f t="shared" si="0"/>
        <v>0</v>
      </c>
    </row>
    <row r="33" spans="1:6" s="50" customFormat="1" ht="15.75" customHeight="1">
      <c r="A33" s="232"/>
      <c r="B33" s="51" t="s">
        <v>132</v>
      </c>
      <c r="C33" s="45" t="s">
        <v>39</v>
      </c>
      <c r="D33" s="52">
        <v>1</v>
      </c>
      <c r="E33" s="47">
        <v>1</v>
      </c>
      <c r="F33" s="48">
        <f t="shared" si="0"/>
        <v>0</v>
      </c>
    </row>
    <row r="34" spans="1:6" s="50" customFormat="1" ht="15.75" customHeight="1">
      <c r="A34" s="236"/>
      <c r="B34" s="51" t="s">
        <v>101</v>
      </c>
      <c r="C34" s="45" t="s">
        <v>39</v>
      </c>
      <c r="D34" s="52">
        <v>2</v>
      </c>
      <c r="E34" s="47">
        <v>4</v>
      </c>
      <c r="F34" s="48">
        <f t="shared" si="0"/>
        <v>2</v>
      </c>
    </row>
    <row r="35" spans="1:6" ht="24">
      <c r="A35" s="231" t="s">
        <v>115</v>
      </c>
      <c r="B35" s="46" t="s">
        <v>100</v>
      </c>
      <c r="C35" s="45" t="s">
        <v>39</v>
      </c>
      <c r="D35" s="52">
        <v>5</v>
      </c>
      <c r="E35" s="47">
        <v>6</v>
      </c>
      <c r="F35" s="48">
        <f t="shared" si="0"/>
        <v>1</v>
      </c>
    </row>
    <row r="36" spans="1:6" ht="12.75">
      <c r="A36" s="232"/>
      <c r="B36" s="233" t="s">
        <v>192</v>
      </c>
      <c r="C36" s="53" t="s">
        <v>72</v>
      </c>
      <c r="D36" s="54">
        <v>9015500</v>
      </c>
      <c r="E36" s="54">
        <v>9015500</v>
      </c>
      <c r="F36" s="48">
        <f t="shared" si="0"/>
        <v>0</v>
      </c>
    </row>
    <row r="37" spans="1:6" ht="12.75">
      <c r="A37" s="232"/>
      <c r="B37" s="234"/>
      <c r="C37" s="55" t="s">
        <v>99</v>
      </c>
      <c r="D37" s="54">
        <v>100</v>
      </c>
      <c r="E37" s="54">
        <v>100</v>
      </c>
      <c r="F37" s="48">
        <f t="shared" si="0"/>
        <v>0</v>
      </c>
    </row>
    <row r="38" spans="1:6" ht="12.75">
      <c r="A38" s="232"/>
      <c r="B38" s="233" t="s">
        <v>98</v>
      </c>
      <c r="C38" s="53" t="s">
        <v>72</v>
      </c>
      <c r="D38" s="54">
        <v>50000</v>
      </c>
      <c r="E38" s="54">
        <v>50000</v>
      </c>
      <c r="F38" s="48">
        <f t="shared" si="0"/>
        <v>0</v>
      </c>
    </row>
    <row r="39" spans="1:6" ht="12.75">
      <c r="A39" s="232"/>
      <c r="B39" s="234"/>
      <c r="C39" s="55" t="s">
        <v>99</v>
      </c>
      <c r="D39" s="54">
        <v>33.34</v>
      </c>
      <c r="E39" s="54">
        <v>33.34</v>
      </c>
      <c r="F39" s="48">
        <f t="shared" si="0"/>
        <v>0</v>
      </c>
    </row>
    <row r="40" spans="1:6" ht="12.75">
      <c r="A40" s="232"/>
      <c r="B40" s="233" t="s">
        <v>184</v>
      </c>
      <c r="C40" s="55" t="s">
        <v>72</v>
      </c>
      <c r="D40" s="56">
        <v>1716500</v>
      </c>
      <c r="E40" s="56">
        <v>1716500</v>
      </c>
      <c r="F40" s="48">
        <f t="shared" si="0"/>
        <v>0</v>
      </c>
    </row>
    <row r="41" spans="1:6" ht="12.75">
      <c r="A41" s="232"/>
      <c r="B41" s="234"/>
      <c r="C41" s="55" t="s">
        <v>99</v>
      </c>
      <c r="D41" s="56">
        <v>44.34</v>
      </c>
      <c r="E41" s="56">
        <v>44.34</v>
      </c>
      <c r="F41" s="48">
        <f t="shared" si="0"/>
        <v>0</v>
      </c>
    </row>
    <row r="42" spans="1:6" ht="12.75">
      <c r="A42" s="232"/>
      <c r="B42" s="229" t="s">
        <v>97</v>
      </c>
      <c r="C42" s="55" t="s">
        <v>72</v>
      </c>
      <c r="D42" s="56">
        <v>1000</v>
      </c>
      <c r="E42" s="56">
        <v>1000</v>
      </c>
      <c r="F42" s="48">
        <f t="shared" si="0"/>
        <v>0</v>
      </c>
    </row>
    <row r="43" spans="1:6" ht="12.75">
      <c r="A43" s="232"/>
      <c r="B43" s="230"/>
      <c r="C43" s="55" t="s">
        <v>99</v>
      </c>
      <c r="D43" s="56">
        <v>0.6</v>
      </c>
      <c r="E43" s="56">
        <v>0.6</v>
      </c>
      <c r="F43" s="48">
        <f t="shared" si="0"/>
        <v>0</v>
      </c>
    </row>
    <row r="44" spans="1:6" ht="12.75">
      <c r="A44" s="232"/>
      <c r="B44" s="233" t="s">
        <v>96</v>
      </c>
      <c r="C44" s="55" t="s">
        <v>109</v>
      </c>
      <c r="D44" s="56">
        <v>912600</v>
      </c>
      <c r="E44" s="56">
        <v>912600</v>
      </c>
      <c r="F44" s="48">
        <f t="shared" si="0"/>
        <v>0</v>
      </c>
    </row>
    <row r="45" spans="1:6" ht="12.75">
      <c r="A45" s="232"/>
      <c r="B45" s="235"/>
      <c r="C45" s="55" t="s">
        <v>110</v>
      </c>
      <c r="D45" s="56">
        <v>3.3</v>
      </c>
      <c r="E45" s="56">
        <v>3.3</v>
      </c>
      <c r="F45" s="48">
        <f t="shared" si="0"/>
        <v>0</v>
      </c>
    </row>
    <row r="46" spans="1:6" ht="12.75">
      <c r="A46" s="137"/>
      <c r="B46" s="118" t="s">
        <v>179</v>
      </c>
      <c r="C46" s="138" t="s">
        <v>72</v>
      </c>
      <c r="D46" s="139">
        <v>0</v>
      </c>
      <c r="E46" s="147">
        <v>525000</v>
      </c>
      <c r="F46" s="141">
        <f t="shared" si="0"/>
        <v>525000</v>
      </c>
    </row>
    <row r="47" spans="1:6" ht="12.75">
      <c r="A47" s="136"/>
      <c r="B47" s="119" t="s">
        <v>180</v>
      </c>
      <c r="C47" s="138" t="s">
        <v>99</v>
      </c>
      <c r="D47" s="139">
        <v>0</v>
      </c>
      <c r="E47" s="140">
        <v>10.5</v>
      </c>
      <c r="F47" s="141">
        <f t="shared" si="0"/>
        <v>10.5</v>
      </c>
    </row>
    <row r="48" spans="1:6" ht="12.75">
      <c r="A48" s="41"/>
      <c r="B48" s="42"/>
      <c r="C48" s="41"/>
      <c r="D48" s="42"/>
      <c r="E48" s="151"/>
      <c r="F48" s="42"/>
    </row>
    <row r="49" spans="1:6" ht="12.75">
      <c r="A49" s="41"/>
      <c r="B49" s="42"/>
      <c r="C49" s="41"/>
      <c r="D49" s="42"/>
      <c r="E49" s="41"/>
      <c r="F49" s="42"/>
    </row>
    <row r="50" spans="1:6" ht="21">
      <c r="A50" s="212" t="s">
        <v>0</v>
      </c>
      <c r="B50" s="218" t="s">
        <v>49</v>
      </c>
      <c r="C50" s="218" t="s">
        <v>182</v>
      </c>
      <c r="D50" s="220" t="s">
        <v>156</v>
      </c>
      <c r="E50" s="218" t="s">
        <v>155</v>
      </c>
      <c r="F50" s="221" t="s">
        <v>38</v>
      </c>
    </row>
    <row r="51" spans="1:6" ht="26.25" customHeight="1">
      <c r="A51" s="204"/>
      <c r="B51" s="152" t="s">
        <v>216</v>
      </c>
      <c r="C51" s="213" t="s">
        <v>214</v>
      </c>
      <c r="D51" s="215">
        <v>468899.59</v>
      </c>
      <c r="E51" s="215">
        <v>541099.29</v>
      </c>
      <c r="F51" s="215">
        <v>72199.7</v>
      </c>
    </row>
    <row r="52" spans="1:6" ht="36" customHeight="1">
      <c r="A52" s="211" t="s">
        <v>119</v>
      </c>
      <c r="B52" s="205" t="s">
        <v>215</v>
      </c>
      <c r="C52" s="203" t="s">
        <v>213</v>
      </c>
      <c r="D52" s="216">
        <v>2</v>
      </c>
      <c r="E52" s="53">
        <v>15</v>
      </c>
      <c r="F52" s="53">
        <v>13</v>
      </c>
    </row>
    <row r="53" spans="1:6" ht="36" customHeight="1">
      <c r="A53" s="214"/>
      <c r="B53" s="152" t="s">
        <v>216</v>
      </c>
      <c r="C53" s="203" t="s">
        <v>214</v>
      </c>
      <c r="D53" s="217">
        <v>565280.19</v>
      </c>
      <c r="E53" s="217">
        <v>663183.49</v>
      </c>
      <c r="F53" s="217">
        <v>97903.3</v>
      </c>
    </row>
    <row r="54" spans="1:6" ht="29.25" customHeight="1">
      <c r="A54" s="211" t="s">
        <v>158</v>
      </c>
      <c r="B54" s="205" t="s">
        <v>217</v>
      </c>
      <c r="C54" s="53" t="s">
        <v>213</v>
      </c>
      <c r="D54" s="53">
        <v>3</v>
      </c>
      <c r="E54" s="53">
        <v>4</v>
      </c>
      <c r="F54" s="53">
        <v>1</v>
      </c>
    </row>
    <row r="55" spans="1:6" ht="12.75">
      <c r="A55" s="41"/>
      <c r="B55" s="42"/>
      <c r="C55" s="41"/>
      <c r="D55" s="42"/>
      <c r="E55" s="41"/>
      <c r="F55" s="42"/>
    </row>
    <row r="56" spans="1:6" ht="12.75">
      <c r="A56" s="222" t="s">
        <v>122</v>
      </c>
      <c r="B56" s="223"/>
      <c r="C56" s="223"/>
      <c r="D56" s="223"/>
      <c r="E56" s="223"/>
      <c r="F56" s="223"/>
    </row>
    <row r="57" spans="1:6" ht="12.75">
      <c r="A57" s="222" t="s">
        <v>123</v>
      </c>
      <c r="B57" s="223"/>
      <c r="C57" s="223"/>
      <c r="D57" s="223"/>
      <c r="E57" s="223"/>
      <c r="F57" s="223"/>
    </row>
    <row r="58" spans="1:6" ht="12.75">
      <c r="A58" s="222" t="s">
        <v>168</v>
      </c>
      <c r="B58" s="223"/>
      <c r="C58" s="223"/>
      <c r="D58" s="223"/>
      <c r="E58" s="223"/>
      <c r="F58" s="223"/>
    </row>
    <row r="59" spans="1:6" ht="12.75">
      <c r="A59" s="222" t="s">
        <v>169</v>
      </c>
      <c r="B59" s="223"/>
      <c r="C59" s="223"/>
      <c r="D59" s="223"/>
      <c r="E59" s="223"/>
      <c r="F59" s="223"/>
    </row>
    <row r="60" spans="1:6" ht="12.75">
      <c r="A60" s="222" t="s">
        <v>189</v>
      </c>
      <c r="B60" s="223"/>
      <c r="C60" s="223"/>
      <c r="D60" s="223"/>
      <c r="E60" s="223"/>
      <c r="F60" s="223"/>
    </row>
    <row r="61" spans="1:6" ht="12.75">
      <c r="A61" s="222" t="s">
        <v>193</v>
      </c>
      <c r="B61" s="223"/>
      <c r="C61" s="223"/>
      <c r="D61" s="223"/>
      <c r="E61" s="223"/>
      <c r="F61" s="223"/>
    </row>
    <row r="62" spans="1:6" ht="12.75">
      <c r="A62" s="224"/>
      <c r="B62" s="225"/>
      <c r="C62" s="225"/>
      <c r="D62" s="225"/>
      <c r="E62" s="225"/>
      <c r="F62" s="225"/>
    </row>
    <row r="63" spans="1:6" ht="12.75">
      <c r="A63" s="224"/>
      <c r="B63" s="225"/>
      <c r="C63" s="225"/>
      <c r="D63" s="225"/>
      <c r="E63" s="225"/>
      <c r="F63" s="225"/>
    </row>
    <row r="64" spans="1:6" ht="12.75">
      <c r="A64" s="41"/>
      <c r="B64" s="42"/>
      <c r="C64" s="41"/>
      <c r="D64" s="42"/>
      <c r="E64" s="41"/>
      <c r="F64" s="42"/>
    </row>
    <row r="65" spans="1:6" ht="12.75">
      <c r="A65" s="41"/>
      <c r="B65" s="42"/>
      <c r="C65" s="41"/>
      <c r="D65" s="42"/>
      <c r="E65" s="41"/>
      <c r="F65" s="42"/>
    </row>
    <row r="66" spans="1:6" ht="12.75">
      <c r="A66" s="41"/>
      <c r="B66" s="42"/>
      <c r="C66" s="41"/>
      <c r="D66" s="42"/>
      <c r="E66" s="41"/>
      <c r="F66" s="42"/>
    </row>
    <row r="67" spans="1:6" ht="12.75">
      <c r="A67" s="41"/>
      <c r="B67" s="42"/>
      <c r="C67" s="41"/>
      <c r="D67" s="42"/>
      <c r="E67" s="41"/>
      <c r="F67" s="42"/>
    </row>
    <row r="68" spans="1:6" ht="12.75">
      <c r="A68" s="41"/>
      <c r="B68" s="42"/>
      <c r="C68" s="41"/>
      <c r="D68" s="42"/>
      <c r="E68" s="41"/>
      <c r="F68" s="42"/>
    </row>
    <row r="69" spans="1:6" ht="12.75">
      <c r="A69" s="41"/>
      <c r="B69" s="42"/>
      <c r="C69" s="41"/>
      <c r="D69" s="42"/>
      <c r="E69" s="41"/>
      <c r="F69" s="42"/>
    </row>
    <row r="70" spans="1:6" ht="12.75">
      <c r="A70" s="41"/>
      <c r="B70" s="42"/>
      <c r="C70" s="41"/>
      <c r="D70" s="42"/>
      <c r="E70" s="41"/>
      <c r="F70" s="42"/>
    </row>
    <row r="71" spans="1:6" ht="12.75">
      <c r="A71" s="41"/>
      <c r="B71" s="42"/>
      <c r="C71" s="41"/>
      <c r="D71" s="42"/>
      <c r="E71" s="41"/>
      <c r="F71" s="42"/>
    </row>
    <row r="72" spans="1:6" ht="12.75">
      <c r="A72" s="41"/>
      <c r="B72" s="42"/>
      <c r="C72" s="41"/>
      <c r="D72" s="42"/>
      <c r="E72" s="41"/>
      <c r="F72" s="42"/>
    </row>
    <row r="73" spans="1:6" ht="12.75">
      <c r="A73" s="41"/>
      <c r="B73" s="42"/>
      <c r="C73" s="41"/>
      <c r="D73" s="42"/>
      <c r="E73" s="41"/>
      <c r="F73" s="42"/>
    </row>
    <row r="74" spans="1:6" ht="12.75">
      <c r="A74" s="41"/>
      <c r="B74" s="42"/>
      <c r="C74" s="41"/>
      <c r="D74" s="42"/>
      <c r="E74" s="41"/>
      <c r="F74" s="42"/>
    </row>
    <row r="75" spans="1:6" ht="12.75">
      <c r="A75" s="41"/>
      <c r="B75" s="42"/>
      <c r="C75" s="41"/>
      <c r="D75" s="42"/>
      <c r="E75" s="41"/>
      <c r="F75" s="42"/>
    </row>
    <row r="76" spans="1:6" ht="12.75">
      <c r="A76" s="41"/>
      <c r="B76" s="42"/>
      <c r="C76" s="41"/>
      <c r="D76" s="42"/>
      <c r="E76" s="41"/>
      <c r="F76" s="42"/>
    </row>
    <row r="77" spans="1:6" ht="12.75">
      <c r="A77" s="41"/>
      <c r="B77" s="42"/>
      <c r="C77" s="41"/>
      <c r="D77" s="42"/>
      <c r="E77" s="41"/>
      <c r="F77" s="42"/>
    </row>
    <row r="78" spans="1:6" ht="12.75">
      <c r="A78" s="41"/>
      <c r="B78" s="42"/>
      <c r="C78" s="41"/>
      <c r="D78" s="42"/>
      <c r="E78" s="41"/>
      <c r="F78" s="42"/>
    </row>
    <row r="79" spans="1:6" ht="12.75">
      <c r="A79" s="41"/>
      <c r="B79" s="42"/>
      <c r="C79" s="41"/>
      <c r="D79" s="42"/>
      <c r="E79" s="41"/>
      <c r="F79" s="42"/>
    </row>
    <row r="80" spans="1:6" ht="12.75">
      <c r="A80" s="41"/>
      <c r="B80" s="42"/>
      <c r="C80" s="41"/>
      <c r="D80" s="42"/>
      <c r="E80" s="41"/>
      <c r="F80" s="42"/>
    </row>
    <row r="81" spans="1:6" ht="12.75">
      <c r="A81" s="41"/>
      <c r="B81" s="42"/>
      <c r="C81" s="41"/>
      <c r="D81" s="42"/>
      <c r="E81" s="41"/>
      <c r="F81" s="42"/>
    </row>
    <row r="82" spans="1:6" ht="12.75">
      <c r="A82" s="41"/>
      <c r="B82" s="42"/>
      <c r="C82" s="41"/>
      <c r="D82" s="42"/>
      <c r="E82" s="41"/>
      <c r="F82" s="42"/>
    </row>
    <row r="83" spans="1:6" ht="12.75">
      <c r="A83" s="41"/>
      <c r="B83" s="42"/>
      <c r="C83" s="41"/>
      <c r="D83" s="42"/>
      <c r="E83" s="41"/>
      <c r="F83" s="42"/>
    </row>
    <row r="84" spans="1:6" ht="12.75">
      <c r="A84" s="41"/>
      <c r="B84" s="42"/>
      <c r="C84" s="41"/>
      <c r="D84" s="42"/>
      <c r="E84" s="41"/>
      <c r="F84" s="42"/>
    </row>
    <row r="85" spans="1:6" ht="12.75">
      <c r="A85" s="41"/>
      <c r="B85" s="42"/>
      <c r="C85" s="41"/>
      <c r="D85" s="42"/>
      <c r="E85" s="41"/>
      <c r="F85" s="42"/>
    </row>
    <row r="86" spans="1:6" ht="12.75">
      <c r="A86" s="41"/>
      <c r="B86" s="42"/>
      <c r="C86" s="41"/>
      <c r="D86" s="42"/>
      <c r="E86" s="41"/>
      <c r="F86" s="42"/>
    </row>
    <row r="87" spans="1:6" ht="12.75">
      <c r="A87" s="41"/>
      <c r="B87" s="42"/>
      <c r="C87" s="41"/>
      <c r="D87" s="42"/>
      <c r="E87" s="41"/>
      <c r="F87" s="42"/>
    </row>
    <row r="88" spans="1:6" ht="12.75">
      <c r="A88" s="41"/>
      <c r="B88" s="42"/>
      <c r="C88" s="41"/>
      <c r="D88" s="42"/>
      <c r="E88" s="41"/>
      <c r="F88" s="42"/>
    </row>
    <row r="89" spans="1:6" ht="12.75">
      <c r="A89" s="41"/>
      <c r="B89" s="42"/>
      <c r="C89" s="41"/>
      <c r="D89" s="42"/>
      <c r="E89" s="41"/>
      <c r="F89" s="42"/>
    </row>
    <row r="90" spans="1:6" ht="12.75">
      <c r="A90" s="41"/>
      <c r="B90" s="42"/>
      <c r="C90" s="41"/>
      <c r="D90" s="42"/>
      <c r="E90" s="41"/>
      <c r="F90" s="42"/>
    </row>
    <row r="91" spans="1:6" ht="12.75">
      <c r="A91" s="41"/>
      <c r="B91" s="42"/>
      <c r="C91" s="41"/>
      <c r="D91" s="42"/>
      <c r="E91" s="41"/>
      <c r="F91" s="42"/>
    </row>
    <row r="92" spans="1:6" ht="12.75">
      <c r="A92" s="41"/>
      <c r="B92" s="42"/>
      <c r="C92" s="41"/>
      <c r="D92" s="42"/>
      <c r="E92" s="41"/>
      <c r="F92" s="42"/>
    </row>
    <row r="93" spans="1:6" ht="12.75">
      <c r="A93" s="41"/>
      <c r="B93" s="42"/>
      <c r="C93" s="41"/>
      <c r="D93" s="42"/>
      <c r="E93" s="41"/>
      <c r="F93" s="42"/>
    </row>
    <row r="94" spans="1:6" ht="12.75">
      <c r="A94" s="41"/>
      <c r="B94" s="42"/>
      <c r="C94" s="41"/>
      <c r="D94" s="42"/>
      <c r="E94" s="41"/>
      <c r="F94" s="42"/>
    </row>
    <row r="95" spans="1:6" ht="12.75">
      <c r="A95" s="41"/>
      <c r="B95" s="42"/>
      <c r="C95" s="41"/>
      <c r="D95" s="42"/>
      <c r="E95" s="41"/>
      <c r="F95" s="42"/>
    </row>
    <row r="96" spans="1:6" ht="12.75">
      <c r="A96" s="41"/>
      <c r="B96" s="42"/>
      <c r="C96" s="41"/>
      <c r="D96" s="42"/>
      <c r="E96" s="41"/>
      <c r="F96" s="42"/>
    </row>
    <row r="97" spans="1:6" ht="12.75">
      <c r="A97" s="41"/>
      <c r="B97" s="42"/>
      <c r="C97" s="41"/>
      <c r="D97" s="42"/>
      <c r="E97" s="41"/>
      <c r="F97" s="42"/>
    </row>
    <row r="98" spans="1:6" ht="12.75">
      <c r="A98" s="41"/>
      <c r="B98" s="42"/>
      <c r="C98" s="41"/>
      <c r="D98" s="42"/>
      <c r="E98" s="41"/>
      <c r="F98" s="42"/>
    </row>
    <row r="99" spans="1:6" ht="12.75">
      <c r="A99" s="41"/>
      <c r="B99" s="42"/>
      <c r="C99" s="41"/>
      <c r="D99" s="42"/>
      <c r="E99" s="41"/>
      <c r="F99" s="42"/>
    </row>
    <row r="100" spans="1:6" ht="12.75">
      <c r="A100" s="41"/>
      <c r="B100" s="42"/>
      <c r="C100" s="41"/>
      <c r="D100" s="42"/>
      <c r="E100" s="41"/>
      <c r="F100" s="42"/>
    </row>
    <row r="101" spans="1:6" ht="12.75">
      <c r="A101" s="41"/>
      <c r="B101" s="42"/>
      <c r="C101" s="41"/>
      <c r="D101" s="42"/>
      <c r="E101" s="41"/>
      <c r="F101" s="42"/>
    </row>
    <row r="102" spans="1:6" ht="12.75">
      <c r="A102" s="41"/>
      <c r="B102" s="42"/>
      <c r="C102" s="41"/>
      <c r="D102" s="42"/>
      <c r="E102" s="41"/>
      <c r="F102" s="42"/>
    </row>
    <row r="103" spans="1:6" ht="12.75">
      <c r="A103" s="41"/>
      <c r="B103" s="42"/>
      <c r="C103" s="41"/>
      <c r="D103" s="42"/>
      <c r="E103" s="41"/>
      <c r="F103" s="42"/>
    </row>
    <row r="104" spans="1:6" ht="12.75">
      <c r="A104" s="41"/>
      <c r="B104" s="42"/>
      <c r="C104" s="41"/>
      <c r="D104" s="42"/>
      <c r="E104" s="41"/>
      <c r="F104" s="42"/>
    </row>
    <row r="105" spans="1:6" ht="12.75">
      <c r="A105" s="41"/>
      <c r="B105" s="42"/>
      <c r="C105" s="41"/>
      <c r="D105" s="42"/>
      <c r="E105" s="41"/>
      <c r="F105" s="42"/>
    </row>
    <row r="106" spans="1:6" ht="12.75">
      <c r="A106" s="41"/>
      <c r="B106" s="42"/>
      <c r="C106" s="41"/>
      <c r="D106" s="42"/>
      <c r="E106" s="41"/>
      <c r="F106" s="42"/>
    </row>
    <row r="107" spans="1:6" ht="12.75">
      <c r="A107" s="41"/>
      <c r="B107" s="42"/>
      <c r="C107" s="41"/>
      <c r="D107" s="42"/>
      <c r="E107" s="41"/>
      <c r="F107" s="42"/>
    </row>
    <row r="108" spans="1:6" ht="12.75">
      <c r="A108" s="41"/>
      <c r="B108" s="42"/>
      <c r="C108" s="41"/>
      <c r="D108" s="42"/>
      <c r="E108" s="41"/>
      <c r="F108" s="42"/>
    </row>
    <row r="109" spans="1:6" ht="12.75">
      <c r="A109" s="41"/>
      <c r="B109" s="42"/>
      <c r="C109" s="41"/>
      <c r="D109" s="42"/>
      <c r="E109" s="41"/>
      <c r="F109" s="42"/>
    </row>
    <row r="110" spans="1:6" ht="12.75">
      <c r="A110" s="41"/>
      <c r="B110" s="42"/>
      <c r="C110" s="41"/>
      <c r="D110" s="42"/>
      <c r="E110" s="41"/>
      <c r="F110" s="42"/>
    </row>
    <row r="111" spans="1:6" ht="12.75">
      <c r="A111" s="41"/>
      <c r="B111" s="42"/>
      <c r="C111" s="41"/>
      <c r="D111" s="42"/>
      <c r="E111" s="41"/>
      <c r="F111" s="42"/>
    </row>
    <row r="112" spans="1:6" ht="12.75">
      <c r="A112" s="41"/>
      <c r="B112" s="42"/>
      <c r="C112" s="41"/>
      <c r="D112" s="42"/>
      <c r="E112" s="41"/>
      <c r="F112" s="42"/>
    </row>
    <row r="113" spans="1:6" ht="12.75">
      <c r="A113" s="41"/>
      <c r="B113" s="42"/>
      <c r="C113" s="41"/>
      <c r="D113" s="42"/>
      <c r="E113" s="41"/>
      <c r="F113" s="42"/>
    </row>
    <row r="114" spans="1:6" ht="12.75">
      <c r="A114" s="41"/>
      <c r="B114" s="42"/>
      <c r="C114" s="41"/>
      <c r="D114" s="42"/>
      <c r="E114" s="41"/>
      <c r="F114" s="42"/>
    </row>
    <row r="115" spans="1:6" ht="12.75">
      <c r="A115" s="41"/>
      <c r="B115" s="42"/>
      <c r="C115" s="41"/>
      <c r="D115" s="42"/>
      <c r="E115" s="41"/>
      <c r="F115" s="42"/>
    </row>
    <row r="116" spans="1:6" ht="12.75">
      <c r="A116" s="41"/>
      <c r="B116" s="42"/>
      <c r="C116" s="41"/>
      <c r="D116" s="42"/>
      <c r="E116" s="41"/>
      <c r="F116" s="42"/>
    </row>
    <row r="117" spans="1:6" ht="12.75">
      <c r="A117" s="41"/>
      <c r="B117" s="42"/>
      <c r="C117" s="41"/>
      <c r="D117" s="42"/>
      <c r="E117" s="41"/>
      <c r="F117" s="42"/>
    </row>
    <row r="118" spans="1:6" ht="12.75">
      <c r="A118" s="41"/>
      <c r="B118" s="42"/>
      <c r="C118" s="41"/>
      <c r="D118" s="42"/>
      <c r="E118" s="41"/>
      <c r="F118" s="42"/>
    </row>
    <row r="119" spans="1:6" ht="12.75">
      <c r="A119" s="41"/>
      <c r="B119" s="42"/>
      <c r="C119" s="41"/>
      <c r="D119" s="42"/>
      <c r="E119" s="41"/>
      <c r="F119" s="42"/>
    </row>
    <row r="120" spans="1:6" ht="12.75">
      <c r="A120" s="41"/>
      <c r="B120" s="42"/>
      <c r="C120" s="41"/>
      <c r="D120" s="42"/>
      <c r="E120" s="41"/>
      <c r="F120" s="42"/>
    </row>
    <row r="121" spans="1:6" ht="12.75">
      <c r="A121" s="41"/>
      <c r="B121" s="42"/>
      <c r="C121" s="41"/>
      <c r="D121" s="42"/>
      <c r="E121" s="41"/>
      <c r="F121" s="42"/>
    </row>
    <row r="122" spans="1:6" ht="12.75">
      <c r="A122" s="41"/>
      <c r="B122" s="42"/>
      <c r="C122" s="41"/>
      <c r="D122" s="42"/>
      <c r="E122" s="41"/>
      <c r="F122" s="42"/>
    </row>
    <row r="123" ht="12.75">
      <c r="A123" s="41"/>
    </row>
    <row r="124" ht="12.75">
      <c r="A124" s="41"/>
    </row>
    <row r="125" ht="12.75">
      <c r="A125" s="41"/>
    </row>
    <row r="126" ht="12.75">
      <c r="A126" s="41"/>
    </row>
    <row r="127" ht="12.75">
      <c r="A127" s="41"/>
    </row>
    <row r="128" ht="12.75">
      <c r="A128" s="41"/>
    </row>
    <row r="129" ht="12.75">
      <c r="A129" s="41"/>
    </row>
    <row r="130" ht="12.75">
      <c r="A130" s="41"/>
    </row>
    <row r="131" ht="12.75">
      <c r="A131" s="41"/>
    </row>
    <row r="132" ht="12.75">
      <c r="A132" s="41"/>
    </row>
    <row r="133" ht="12.75">
      <c r="A133" s="41"/>
    </row>
    <row r="134" ht="12.75">
      <c r="A134" s="41"/>
    </row>
    <row r="135" ht="12.75">
      <c r="A135" s="41"/>
    </row>
    <row r="136" ht="12.75">
      <c r="A136" s="41"/>
    </row>
    <row r="137" ht="12.75">
      <c r="A137" s="41"/>
    </row>
    <row r="138" ht="12.75">
      <c r="A138" s="41"/>
    </row>
    <row r="139" ht="12.75">
      <c r="A139" s="41"/>
    </row>
    <row r="140" ht="12.75">
      <c r="A140" s="41"/>
    </row>
    <row r="141" ht="12.75">
      <c r="A141" s="41"/>
    </row>
    <row r="142" ht="12.75">
      <c r="A142" s="41"/>
    </row>
    <row r="143" ht="12.75">
      <c r="A143" s="41"/>
    </row>
    <row r="144" ht="12.75">
      <c r="A144" s="41"/>
    </row>
    <row r="145" ht="12.75">
      <c r="A145" s="41"/>
    </row>
    <row r="146" ht="12.75">
      <c r="A146" s="41"/>
    </row>
    <row r="147" ht="12.75">
      <c r="A147" s="41"/>
    </row>
    <row r="148" ht="12.75">
      <c r="A148" s="41"/>
    </row>
    <row r="149" ht="12.75">
      <c r="A149" s="41"/>
    </row>
    <row r="150" ht="12.75">
      <c r="A150" s="41"/>
    </row>
    <row r="151" ht="12.75">
      <c r="A151" s="41"/>
    </row>
    <row r="152" ht="12.75">
      <c r="A152" s="41"/>
    </row>
    <row r="153" ht="12.75">
      <c r="A153" s="41"/>
    </row>
    <row r="154" ht="12.75">
      <c r="A154" s="41"/>
    </row>
    <row r="155" ht="12.75">
      <c r="A155" s="41"/>
    </row>
    <row r="156" ht="12.75">
      <c r="A156" s="41"/>
    </row>
    <row r="157" ht="12.75">
      <c r="A157" s="41"/>
    </row>
    <row r="158" ht="12.75">
      <c r="A158" s="41"/>
    </row>
    <row r="159" ht="12.75">
      <c r="A159" s="41"/>
    </row>
    <row r="160" ht="12.75">
      <c r="A160" s="41"/>
    </row>
    <row r="161" ht="12.75">
      <c r="A161" s="41"/>
    </row>
    <row r="162" ht="12.75">
      <c r="A162" s="41"/>
    </row>
    <row r="163" ht="12.75">
      <c r="A163" s="41"/>
    </row>
  </sheetData>
  <sheetProtection/>
  <mergeCells count="17">
    <mergeCell ref="A13:A15"/>
    <mergeCell ref="B42:B43"/>
    <mergeCell ref="A35:A45"/>
    <mergeCell ref="B40:B41"/>
    <mergeCell ref="B44:B45"/>
    <mergeCell ref="B36:B37"/>
    <mergeCell ref="B38:B39"/>
    <mergeCell ref="A31:A34"/>
    <mergeCell ref="A17:A18"/>
    <mergeCell ref="A56:F56"/>
    <mergeCell ref="A61:F61"/>
    <mergeCell ref="A62:F62"/>
    <mergeCell ref="A63:F63"/>
    <mergeCell ref="A57:F57"/>
    <mergeCell ref="A58:F58"/>
    <mergeCell ref="A59:F59"/>
    <mergeCell ref="A60:F60"/>
  </mergeCells>
  <printOptions/>
  <pageMargins left="0.7480314960629921" right="0.4330708661417323" top="0.5511811023622047" bottom="0.5511811023622047" header="0.31496062992125984" footer="0.4724409448818898"/>
  <pageSetup horizontalDpi="300" verticalDpi="300" orientation="portrait" paperSize="9" r:id="rId1"/>
  <headerFooter alignWithMargins="0">
    <oddHeader>&amp;L&amp;"Arial,Kursywa"&amp;12I. Dane ogólne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9">
      <selection activeCell="E72" sqref="E72"/>
    </sheetView>
  </sheetViews>
  <sheetFormatPr defaultColWidth="9.00390625" defaultRowHeight="12.75"/>
  <cols>
    <col min="1" max="1" width="3.375" style="0" customWidth="1"/>
    <col min="2" max="2" width="23.625" style="0" customWidth="1"/>
    <col min="3" max="3" width="14.00390625" style="0" customWidth="1"/>
    <col min="4" max="4" width="14.375" style="0" customWidth="1"/>
    <col min="5" max="5" width="13.00390625" style="0" customWidth="1"/>
    <col min="6" max="6" width="60.00390625" style="4" customWidth="1"/>
  </cols>
  <sheetData>
    <row r="1" ht="13.5" thickBot="1">
      <c r="B1" t="s">
        <v>50</v>
      </c>
    </row>
    <row r="2" spans="1:6" ht="10.5" customHeight="1">
      <c r="A2" s="208" t="s">
        <v>51</v>
      </c>
      <c r="B2" s="243" t="s">
        <v>49</v>
      </c>
      <c r="C2" s="241" t="s">
        <v>47</v>
      </c>
      <c r="D2" s="241"/>
      <c r="E2" s="240" t="s">
        <v>70</v>
      </c>
      <c r="F2" s="237" t="s">
        <v>124</v>
      </c>
    </row>
    <row r="3" spans="1:6" ht="10.5" customHeight="1">
      <c r="A3" s="209"/>
      <c r="B3" s="244"/>
      <c r="C3" s="242" t="s">
        <v>48</v>
      </c>
      <c r="D3" s="242"/>
      <c r="E3" s="206"/>
      <c r="F3" s="238"/>
    </row>
    <row r="4" spans="1:6" ht="22.5" customHeight="1" thickBot="1">
      <c r="A4" s="210"/>
      <c r="B4" s="245"/>
      <c r="C4" s="93" t="s">
        <v>112</v>
      </c>
      <c r="D4" s="93" t="s">
        <v>135</v>
      </c>
      <c r="E4" s="207"/>
      <c r="F4" s="239"/>
    </row>
    <row r="5" spans="1:6" s="5" customFormat="1" ht="10.5" customHeight="1">
      <c r="A5" s="176" t="s">
        <v>1</v>
      </c>
      <c r="B5" s="146" t="s">
        <v>52</v>
      </c>
      <c r="C5" s="95">
        <v>49849447.58</v>
      </c>
      <c r="D5" s="95">
        <v>50815265.23</v>
      </c>
      <c r="E5" s="96">
        <f>D5-C5</f>
        <v>965817.6499999985</v>
      </c>
      <c r="F5" s="82" t="s">
        <v>144</v>
      </c>
    </row>
    <row r="6" spans="1:6" ht="13.5" thickBot="1">
      <c r="A6" s="177"/>
      <c r="B6" s="175"/>
      <c r="C6" s="97">
        <v>49849447.58</v>
      </c>
      <c r="D6" s="97">
        <v>50815265.23</v>
      </c>
      <c r="E6" s="98">
        <f aca="true" t="shared" si="0" ref="E6:E29">D6-C6</f>
        <v>965817.6499999985</v>
      </c>
      <c r="F6" s="83"/>
    </row>
    <row r="7" spans="1:6" s="5" customFormat="1" ht="12.75">
      <c r="A7" s="168" t="s">
        <v>2</v>
      </c>
      <c r="B7" s="169" t="s">
        <v>53</v>
      </c>
      <c r="C7" s="95">
        <v>41989854.46</v>
      </c>
      <c r="D7" s="95">
        <f>SUM(D9+D12+D14+D17+D20+D22+D24+D26+D28+D30)</f>
        <v>50423932.370000005</v>
      </c>
      <c r="E7" s="96">
        <f t="shared" si="0"/>
        <v>8434077.910000004</v>
      </c>
      <c r="F7" s="84"/>
    </row>
    <row r="8" spans="1:6" ht="12.75">
      <c r="A8" s="99"/>
      <c r="B8" s="170"/>
      <c r="C8" s="100">
        <v>29494160.54</v>
      </c>
      <c r="D8" s="100">
        <f>SUM(D11+D13+D16+D19+D21+D23+D25+D27+D29+D31)</f>
        <v>37044589.870000005</v>
      </c>
      <c r="E8" s="101">
        <f t="shared" si="0"/>
        <v>7550429.330000006</v>
      </c>
      <c r="F8" s="87"/>
    </row>
    <row r="9" spans="1:6" ht="12.75">
      <c r="A9" s="99"/>
      <c r="B9" s="171" t="s">
        <v>136</v>
      </c>
      <c r="C9" s="102">
        <v>9783371.88</v>
      </c>
      <c r="D9" s="102">
        <v>19306900.04</v>
      </c>
      <c r="E9" s="103">
        <f t="shared" si="0"/>
        <v>9523528.159999998</v>
      </c>
      <c r="F9" s="86" t="s">
        <v>145</v>
      </c>
    </row>
    <row r="10" spans="1:6" ht="12.75">
      <c r="A10" s="99"/>
      <c r="B10" s="172" t="s">
        <v>137</v>
      </c>
      <c r="C10" s="122"/>
      <c r="D10" s="122"/>
      <c r="E10" s="112"/>
      <c r="F10" s="85" t="s">
        <v>142</v>
      </c>
    </row>
    <row r="11" spans="1:6" s="11" customFormat="1" ht="12.75">
      <c r="A11" s="104"/>
      <c r="B11" s="173"/>
      <c r="C11" s="105">
        <v>8149517.9</v>
      </c>
      <c r="D11" s="105">
        <v>16697518.16</v>
      </c>
      <c r="E11" s="106">
        <f t="shared" si="0"/>
        <v>8548000.26</v>
      </c>
      <c r="F11" s="87" t="s">
        <v>125</v>
      </c>
    </row>
    <row r="12" spans="1:6" ht="12.75">
      <c r="A12" s="99"/>
      <c r="B12" s="171" t="s">
        <v>138</v>
      </c>
      <c r="C12" s="102">
        <v>2005782.82</v>
      </c>
      <c r="D12" s="102">
        <v>2065552.62</v>
      </c>
      <c r="E12" s="103">
        <f t="shared" si="0"/>
        <v>59769.80000000005</v>
      </c>
      <c r="F12" s="86" t="s">
        <v>143</v>
      </c>
    </row>
    <row r="13" spans="1:6" s="11" customFormat="1" ht="12.75">
      <c r="A13" s="104"/>
      <c r="B13" s="174"/>
      <c r="C13" s="105">
        <v>1348035.68</v>
      </c>
      <c r="D13" s="105">
        <v>1303171.81</v>
      </c>
      <c r="E13" s="106">
        <f t="shared" si="0"/>
        <v>-44863.86999999988</v>
      </c>
      <c r="F13" s="87" t="s">
        <v>125</v>
      </c>
    </row>
    <row r="14" spans="1:6" ht="12.75">
      <c r="A14" s="99"/>
      <c r="B14" s="171" t="s">
        <v>57</v>
      </c>
      <c r="C14" s="102">
        <v>1746130.83</v>
      </c>
      <c r="D14" s="102">
        <v>2236415.34</v>
      </c>
      <c r="E14" s="103">
        <f t="shared" si="0"/>
        <v>490284.5099999998</v>
      </c>
      <c r="F14" s="86" t="s">
        <v>146</v>
      </c>
    </row>
    <row r="15" spans="1:6" ht="12.75">
      <c r="A15" s="99"/>
      <c r="B15" s="172"/>
      <c r="C15" s="122"/>
      <c r="D15" s="122"/>
      <c r="E15" s="112"/>
      <c r="F15" s="85" t="s">
        <v>147</v>
      </c>
    </row>
    <row r="16" spans="1:6" s="11" customFormat="1" ht="12.75">
      <c r="A16" s="104"/>
      <c r="B16" s="174"/>
      <c r="C16" s="105">
        <v>1454849.41</v>
      </c>
      <c r="D16" s="105">
        <v>1827063.44</v>
      </c>
      <c r="E16" s="106">
        <f t="shared" si="0"/>
        <v>372214.03</v>
      </c>
      <c r="F16" s="87" t="s">
        <v>125</v>
      </c>
    </row>
    <row r="17" spans="1:6" ht="12.75">
      <c r="A17" s="99"/>
      <c r="B17" s="171" t="s">
        <v>58</v>
      </c>
      <c r="C17" s="102">
        <v>19945536.92</v>
      </c>
      <c r="D17" s="102">
        <v>21537074.67</v>
      </c>
      <c r="E17" s="103">
        <f t="shared" si="0"/>
        <v>1591537.75</v>
      </c>
      <c r="F17" s="81" t="s">
        <v>148</v>
      </c>
    </row>
    <row r="18" spans="1:6" ht="12.75">
      <c r="A18" s="99"/>
      <c r="B18" s="172"/>
      <c r="C18" s="122"/>
      <c r="D18" s="122"/>
      <c r="E18" s="112"/>
      <c r="F18" s="85" t="s">
        <v>149</v>
      </c>
    </row>
    <row r="19" spans="1:6" s="11" customFormat="1" ht="12.75">
      <c r="A19" s="104"/>
      <c r="B19" s="174"/>
      <c r="C19" s="105">
        <v>12713857.17</v>
      </c>
      <c r="D19" s="105">
        <v>13171947.12</v>
      </c>
      <c r="E19" s="106">
        <f t="shared" si="0"/>
        <v>458089.94999999925</v>
      </c>
      <c r="F19" s="87" t="s">
        <v>125</v>
      </c>
    </row>
    <row r="20" spans="1:6" ht="12.75">
      <c r="A20" s="99"/>
      <c r="B20" s="171" t="s">
        <v>59</v>
      </c>
      <c r="C20" s="102">
        <v>80941</v>
      </c>
      <c r="D20" s="102">
        <v>80941</v>
      </c>
      <c r="E20" s="103">
        <f t="shared" si="0"/>
        <v>0</v>
      </c>
      <c r="F20" s="86"/>
    </row>
    <row r="21" spans="1:6" s="11" customFormat="1" ht="12.75">
      <c r="A21" s="104"/>
      <c r="B21" s="174"/>
      <c r="C21" s="105">
        <v>49374.4</v>
      </c>
      <c r="D21" s="105">
        <v>45327.36</v>
      </c>
      <c r="E21" s="106">
        <f t="shared" si="0"/>
        <v>-4047.040000000001</v>
      </c>
      <c r="F21" s="87" t="s">
        <v>125</v>
      </c>
    </row>
    <row r="22" spans="1:6" ht="12.75">
      <c r="A22" s="99"/>
      <c r="B22" s="171" t="s">
        <v>56</v>
      </c>
      <c r="C22" s="102">
        <v>1822342.14</v>
      </c>
      <c r="D22" s="102">
        <v>1822342.14</v>
      </c>
      <c r="E22" s="103">
        <f t="shared" si="0"/>
        <v>0</v>
      </c>
      <c r="F22" s="86"/>
    </row>
    <row r="23" spans="1:6" s="11" customFormat="1" ht="12.75">
      <c r="A23" s="104"/>
      <c r="B23" s="174"/>
      <c r="C23" s="105">
        <v>1460731.68</v>
      </c>
      <c r="D23" s="105">
        <v>1371747.69</v>
      </c>
      <c r="E23" s="106">
        <f t="shared" si="0"/>
        <v>-88983.98999999999</v>
      </c>
      <c r="F23" s="87" t="s">
        <v>139</v>
      </c>
    </row>
    <row r="24" spans="1:6" ht="19.5" customHeight="1">
      <c r="A24" s="99"/>
      <c r="B24" s="171" t="s">
        <v>55</v>
      </c>
      <c r="C24" s="102">
        <v>127396.76</v>
      </c>
      <c r="D24" s="102">
        <v>274380.63</v>
      </c>
      <c r="E24" s="103">
        <f t="shared" si="0"/>
        <v>146983.87</v>
      </c>
      <c r="F24" s="81" t="s">
        <v>150</v>
      </c>
    </row>
    <row r="25" spans="1:6" s="11" customFormat="1" ht="11.25" customHeight="1">
      <c r="A25" s="104"/>
      <c r="B25" s="174"/>
      <c r="C25" s="105">
        <v>97900.28</v>
      </c>
      <c r="D25" s="105">
        <v>231650.85</v>
      </c>
      <c r="E25" s="106">
        <f t="shared" si="0"/>
        <v>133750.57</v>
      </c>
      <c r="F25" s="87" t="s">
        <v>125</v>
      </c>
    </row>
    <row r="26" spans="1:6" ht="11.25" customHeight="1">
      <c r="A26" s="99"/>
      <c r="B26" s="171" t="s">
        <v>140</v>
      </c>
      <c r="C26" s="102">
        <v>1961717.09</v>
      </c>
      <c r="D26" s="102">
        <v>2840595.73</v>
      </c>
      <c r="E26" s="103">
        <f t="shared" si="0"/>
        <v>878878.6399999999</v>
      </c>
      <c r="F26" s="81" t="s">
        <v>151</v>
      </c>
    </row>
    <row r="27" spans="1:6" s="11" customFormat="1" ht="11.25" customHeight="1">
      <c r="A27" s="104"/>
      <c r="B27" s="173" t="s">
        <v>61</v>
      </c>
      <c r="C27" s="105">
        <v>1364114.01</v>
      </c>
      <c r="D27" s="105">
        <v>2239329.16</v>
      </c>
      <c r="E27" s="106">
        <f t="shared" si="0"/>
        <v>875215.1500000001</v>
      </c>
      <c r="F27" s="87" t="s">
        <v>125</v>
      </c>
    </row>
    <row r="28" spans="1:6" ht="11.25" customHeight="1">
      <c r="A28" s="99"/>
      <c r="B28" s="171" t="s">
        <v>54</v>
      </c>
      <c r="C28" s="102">
        <v>259730.2</v>
      </c>
      <c r="D28" s="102">
        <v>259730.2</v>
      </c>
      <c r="E28" s="103">
        <f t="shared" si="0"/>
        <v>0</v>
      </c>
      <c r="F28" s="86"/>
    </row>
    <row r="29" spans="1:6" s="11" customFormat="1" ht="11.25" customHeight="1">
      <c r="A29" s="104"/>
      <c r="B29" s="174"/>
      <c r="C29" s="105">
        <v>167964.31</v>
      </c>
      <c r="D29" s="105">
        <v>156834.28</v>
      </c>
      <c r="E29" s="106">
        <f t="shared" si="0"/>
        <v>-11130.029999999999</v>
      </c>
      <c r="F29" s="87" t="s">
        <v>141</v>
      </c>
    </row>
    <row r="30" spans="1:6" ht="11.25" customHeight="1">
      <c r="A30" s="99"/>
      <c r="B30" s="171" t="s">
        <v>60</v>
      </c>
      <c r="C30" s="102">
        <v>4256904.82</v>
      </c>
      <c r="D30" s="102">
        <v>0</v>
      </c>
      <c r="E30" s="103">
        <v>0</v>
      </c>
      <c r="F30" s="88" t="s">
        <v>152</v>
      </c>
    </row>
    <row r="31" spans="1:6" s="11" customFormat="1" ht="11.25" customHeight="1" thickBot="1">
      <c r="A31" s="107"/>
      <c r="B31" s="199"/>
      <c r="C31" s="108">
        <v>2687815.7</v>
      </c>
      <c r="D31" s="108">
        <v>0</v>
      </c>
      <c r="E31" s="113">
        <v>0</v>
      </c>
      <c r="F31" s="92"/>
    </row>
    <row r="32" s="5" customFormat="1" ht="12.75"/>
    <row r="33" s="12" customFormat="1" ht="12" customHeight="1"/>
    <row r="34" ht="10.5" customHeight="1"/>
    <row r="35" s="11" customFormat="1" ht="10.5" customHeight="1"/>
    <row r="36" ht="10.5" customHeight="1"/>
    <row r="37" ht="10.5" customHeight="1"/>
    <row r="38" s="11" customFormat="1" ht="10.5" customHeight="1" thickBot="1"/>
    <row r="39" spans="1:6" ht="10.5" customHeight="1">
      <c r="A39" s="179" t="s">
        <v>3</v>
      </c>
      <c r="B39" s="94" t="s">
        <v>62</v>
      </c>
      <c r="C39" s="95">
        <v>21375569.94</v>
      </c>
      <c r="D39" s="95">
        <v>25258997.03</v>
      </c>
      <c r="E39" s="96">
        <f>D39-C39</f>
        <v>3883427.09</v>
      </c>
      <c r="F39" s="84"/>
    </row>
    <row r="40" spans="1:6" s="11" customFormat="1" ht="10.5" customHeight="1">
      <c r="A40" s="180"/>
      <c r="B40" s="109"/>
      <c r="C40" s="110">
        <v>7330277.11</v>
      </c>
      <c r="D40" s="110">
        <v>13995222.04</v>
      </c>
      <c r="E40" s="111">
        <f>D40-C40</f>
        <v>6664944.929999999</v>
      </c>
      <c r="F40" s="89"/>
    </row>
    <row r="41" spans="1:6" ht="10.5" customHeight="1">
      <c r="A41" s="181"/>
      <c r="B41" s="188" t="s">
        <v>68</v>
      </c>
      <c r="C41" s="102">
        <v>16451099.96</v>
      </c>
      <c r="D41" s="102">
        <v>18636288.44</v>
      </c>
      <c r="E41" s="103">
        <f>D41-C41</f>
        <v>2185188.4800000004</v>
      </c>
      <c r="F41" s="81" t="s">
        <v>126</v>
      </c>
    </row>
    <row r="42" spans="1:6" s="11" customFormat="1" ht="10.5" customHeight="1">
      <c r="A42" s="182"/>
      <c r="B42" s="189"/>
      <c r="C42" s="105">
        <v>3502411.27</v>
      </c>
      <c r="D42" s="105">
        <v>5704346.79</v>
      </c>
      <c r="E42" s="106">
        <f>D42-C42</f>
        <v>2201935.52</v>
      </c>
      <c r="F42" s="87" t="s">
        <v>125</v>
      </c>
    </row>
    <row r="43" spans="1:6" s="11" customFormat="1" ht="27" customHeight="1">
      <c r="A43" s="181"/>
      <c r="B43" s="190" t="s">
        <v>63</v>
      </c>
      <c r="C43" s="102">
        <v>160284.78</v>
      </c>
      <c r="D43" s="102">
        <v>4651473.96</v>
      </c>
      <c r="E43" s="103">
        <f>D43-C43</f>
        <v>4491189.18</v>
      </c>
      <c r="F43" s="88" t="s">
        <v>202</v>
      </c>
    </row>
    <row r="44" spans="1:6" ht="12.75">
      <c r="A44" s="181"/>
      <c r="B44" s="99"/>
      <c r="C44" s="122"/>
      <c r="D44" s="122"/>
      <c r="E44" s="112"/>
      <c r="F44" s="83" t="s">
        <v>203</v>
      </c>
    </row>
    <row r="45" spans="1:6" s="11" customFormat="1" ht="11.25" customHeight="1">
      <c r="A45" s="182"/>
      <c r="B45" s="191"/>
      <c r="C45" s="105">
        <v>112245.72</v>
      </c>
      <c r="D45" s="105">
        <v>4519507.69</v>
      </c>
      <c r="E45" s="106">
        <f>D45-C45</f>
        <v>4407261.970000001</v>
      </c>
      <c r="F45" s="87" t="s">
        <v>125</v>
      </c>
    </row>
    <row r="46" spans="1:6" s="5" customFormat="1" ht="12.75">
      <c r="A46" s="181"/>
      <c r="B46" s="190" t="s">
        <v>18</v>
      </c>
      <c r="C46" s="102">
        <v>24152.3</v>
      </c>
      <c r="D46" s="102">
        <v>24152.3</v>
      </c>
      <c r="E46" s="103">
        <f>D46-C46</f>
        <v>0</v>
      </c>
      <c r="F46" s="88"/>
    </row>
    <row r="47" spans="1:6" s="5" customFormat="1" ht="12.75">
      <c r="A47" s="182"/>
      <c r="B47" s="191"/>
      <c r="C47" s="105">
        <v>20556.26</v>
      </c>
      <c r="D47" s="105">
        <v>18926.36</v>
      </c>
      <c r="E47" s="106">
        <f>D47-C47</f>
        <v>-1629.8999999999978</v>
      </c>
      <c r="F47" s="87" t="s">
        <v>125</v>
      </c>
    </row>
    <row r="48" spans="1:6" s="12" customFormat="1" ht="15" customHeight="1">
      <c r="A48" s="181"/>
      <c r="B48" s="192"/>
      <c r="C48" s="42"/>
      <c r="D48" s="42"/>
      <c r="E48" s="42"/>
      <c r="F48" s="193"/>
    </row>
    <row r="49" spans="1:6" s="5" customFormat="1" ht="12.75" customHeight="1">
      <c r="A49" s="182"/>
      <c r="B49" s="194" t="s">
        <v>69</v>
      </c>
      <c r="C49" s="123">
        <v>4740032.9</v>
      </c>
      <c r="D49" s="123">
        <v>4947082.33</v>
      </c>
      <c r="E49" s="124">
        <f>D49-C49</f>
        <v>207049.4299999997</v>
      </c>
      <c r="F49" s="125"/>
    </row>
    <row r="50" spans="1:6" s="12" customFormat="1" ht="15" customHeight="1">
      <c r="A50" s="182"/>
      <c r="B50" s="195"/>
      <c r="C50" s="126">
        <v>3695063.86</v>
      </c>
      <c r="D50" s="178">
        <v>3752441.2</v>
      </c>
      <c r="E50" s="178">
        <f>D50-C50</f>
        <v>57377.34000000032</v>
      </c>
      <c r="F50" s="196" t="s">
        <v>125</v>
      </c>
    </row>
    <row r="51" spans="1:6" ht="12.75">
      <c r="A51" s="181"/>
      <c r="B51" s="197" t="s">
        <v>127</v>
      </c>
      <c r="C51" s="116">
        <v>3456948.39</v>
      </c>
      <c r="D51" s="116">
        <v>3598531.82</v>
      </c>
      <c r="E51" s="115">
        <f aca="true" t="shared" si="1" ref="E51:E59">D51-C51</f>
        <v>141583.4299999997</v>
      </c>
      <c r="F51" s="117"/>
    </row>
    <row r="52" spans="1:6" ht="13.5" thickBot="1">
      <c r="A52" s="183"/>
      <c r="B52" s="104"/>
      <c r="C52" s="127">
        <v>2575818.39</v>
      </c>
      <c r="D52" s="116">
        <v>2602404.71</v>
      </c>
      <c r="E52" s="105">
        <f t="shared" si="1"/>
        <v>26586.319999999832</v>
      </c>
      <c r="F52" s="87" t="s">
        <v>125</v>
      </c>
    </row>
    <row r="53" spans="1:6" ht="12.75">
      <c r="A53" s="179" t="s">
        <v>65</v>
      </c>
      <c r="B53" s="198" t="s">
        <v>64</v>
      </c>
      <c r="C53" s="102">
        <v>1283084.51</v>
      </c>
      <c r="D53" s="102">
        <v>1348550.51</v>
      </c>
      <c r="E53" s="112">
        <f t="shared" si="1"/>
        <v>65466</v>
      </c>
      <c r="F53" s="81" t="s">
        <v>204</v>
      </c>
    </row>
    <row r="54" spans="1:6" ht="12.75">
      <c r="A54" s="184"/>
      <c r="B54" s="198"/>
      <c r="C54" s="122"/>
      <c r="D54" s="122"/>
      <c r="E54" s="112"/>
      <c r="F54" s="117" t="s">
        <v>205</v>
      </c>
    </row>
    <row r="55" spans="1:6" ht="13.5" thickBot="1">
      <c r="A55" s="185"/>
      <c r="B55" s="107"/>
      <c r="C55" s="108">
        <v>1119245.47</v>
      </c>
      <c r="D55" s="108">
        <v>1150036.49</v>
      </c>
      <c r="E55" s="113">
        <f t="shared" si="1"/>
        <v>30791.02000000002</v>
      </c>
      <c r="F55" s="87" t="s">
        <v>125</v>
      </c>
    </row>
    <row r="56" spans="1:6" ht="12.75">
      <c r="A56" s="179" t="s">
        <v>5</v>
      </c>
      <c r="B56" s="94" t="s">
        <v>66</v>
      </c>
      <c r="C56" s="95">
        <v>982008.55</v>
      </c>
      <c r="D56" s="95">
        <v>1357970.74</v>
      </c>
      <c r="E56" s="96">
        <f t="shared" si="1"/>
        <v>375962.18999999994</v>
      </c>
      <c r="F56" s="90" t="s">
        <v>153</v>
      </c>
    </row>
    <row r="57" spans="1:6" ht="13.5" thickBot="1">
      <c r="A57" s="185"/>
      <c r="B57" s="114"/>
      <c r="C57" s="97">
        <v>316730.34</v>
      </c>
      <c r="D57" s="97">
        <v>519255.75</v>
      </c>
      <c r="E57" s="98">
        <f t="shared" si="1"/>
        <v>202525.40999999997</v>
      </c>
      <c r="F57" s="87" t="s">
        <v>125</v>
      </c>
    </row>
    <row r="58" spans="1:6" ht="12.75">
      <c r="A58" s="186" t="s">
        <v>11</v>
      </c>
      <c r="B58" s="94" t="s">
        <v>67</v>
      </c>
      <c r="C58" s="95">
        <v>247636.25</v>
      </c>
      <c r="D58" s="95">
        <v>304754.05</v>
      </c>
      <c r="E58" s="96">
        <f t="shared" si="1"/>
        <v>57117.79999999999</v>
      </c>
      <c r="F58" s="91" t="s">
        <v>154</v>
      </c>
    </row>
    <row r="59" spans="1:6" ht="13.5" thickBot="1">
      <c r="A59" s="187"/>
      <c r="B59" s="114"/>
      <c r="C59" s="97">
        <v>23854.72</v>
      </c>
      <c r="D59" s="97">
        <v>52773.24</v>
      </c>
      <c r="E59" s="98">
        <f t="shared" si="1"/>
        <v>28918.519999999997</v>
      </c>
      <c r="F59" s="92" t="s">
        <v>125</v>
      </c>
    </row>
  </sheetData>
  <sheetProtection/>
  <mergeCells count="6">
    <mergeCell ref="F2:F4"/>
    <mergeCell ref="E2:E4"/>
    <mergeCell ref="A2:A4"/>
    <mergeCell ref="C2:D2"/>
    <mergeCell ref="C3:D3"/>
    <mergeCell ref="B2:B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landscape" paperSize="9" r:id="rId1"/>
  <headerFooter alignWithMargins="0">
    <oddHeader>&amp;L&amp;"Times New Roman,Kursywa"&amp;12II.  Wartość mienia gminnego (komunalnego)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P302"/>
  <sheetViews>
    <sheetView workbookViewId="0" topLeftCell="A303">
      <selection activeCell="F326" sqref="F326:F331"/>
    </sheetView>
  </sheetViews>
  <sheetFormatPr defaultColWidth="9.00390625" defaultRowHeight="12.75"/>
  <cols>
    <col min="1" max="1" width="4.75390625" style="4" customWidth="1"/>
    <col min="2" max="2" width="26.625" style="0" customWidth="1"/>
    <col min="3" max="3" width="9.625" style="0" customWidth="1"/>
    <col min="4" max="4" width="14.875" style="0" customWidth="1"/>
    <col min="5" max="5" width="14.375" style="0" customWidth="1"/>
    <col min="6" max="6" width="14.00390625" style="0" customWidth="1"/>
    <col min="7" max="7" width="13.625" style="58" customWidth="1"/>
    <col min="8" max="8" width="13.125" style="0" customWidth="1"/>
    <col min="9" max="9" width="12.25390625" style="0" customWidth="1"/>
  </cols>
  <sheetData>
    <row r="2" ht="12.75">
      <c r="B2" s="5" t="s">
        <v>159</v>
      </c>
    </row>
    <row r="4" spans="1:7" s="5" customFormat="1" ht="12.75" customHeight="1">
      <c r="A4" s="265" t="s">
        <v>0</v>
      </c>
      <c r="B4" s="246" t="s">
        <v>49</v>
      </c>
      <c r="C4" s="255" t="s">
        <v>71</v>
      </c>
      <c r="D4" s="260" t="s">
        <v>47</v>
      </c>
      <c r="E4" s="261"/>
      <c r="F4" s="255" t="s">
        <v>38</v>
      </c>
      <c r="G4" s="61"/>
    </row>
    <row r="5" spans="1:7" s="5" customFormat="1" ht="14.25" customHeight="1">
      <c r="A5" s="266"/>
      <c r="B5" s="269"/>
      <c r="C5" s="263"/>
      <c r="D5" s="258" t="s">
        <v>48</v>
      </c>
      <c r="E5" s="259"/>
      <c r="F5" s="263"/>
      <c r="G5" s="61"/>
    </row>
    <row r="6" spans="1:7" s="5" customFormat="1" ht="30" customHeight="1">
      <c r="A6" s="267"/>
      <c r="B6" s="270"/>
      <c r="C6" s="264"/>
      <c r="D6" s="6" t="s">
        <v>111</v>
      </c>
      <c r="E6" s="6" t="s">
        <v>155</v>
      </c>
      <c r="F6" s="263"/>
      <c r="G6" s="61"/>
    </row>
    <row r="7" spans="1:6" ht="12.75" customHeight="1">
      <c r="A7" s="249" t="s">
        <v>1</v>
      </c>
      <c r="B7" s="15" t="s">
        <v>194</v>
      </c>
      <c r="C7" s="15" t="s">
        <v>39</v>
      </c>
      <c r="D7" s="16">
        <v>223</v>
      </c>
      <c r="E7" s="157">
        <v>215</v>
      </c>
      <c r="F7" s="16">
        <f aca="true" t="shared" si="0" ref="F7:F23">E7-D7</f>
        <v>-8</v>
      </c>
    </row>
    <row r="8" spans="1:6" ht="12.75" customHeight="1">
      <c r="A8" s="250"/>
      <c r="B8" s="18" t="s">
        <v>78</v>
      </c>
      <c r="C8" s="18" t="s">
        <v>39</v>
      </c>
      <c r="D8" s="10">
        <v>16</v>
      </c>
      <c r="E8" s="164">
        <v>18</v>
      </c>
      <c r="F8" s="10">
        <f t="shared" si="0"/>
        <v>2</v>
      </c>
    </row>
    <row r="9" spans="1:6" ht="17.25" customHeight="1">
      <c r="A9" s="2" t="s">
        <v>2</v>
      </c>
      <c r="B9" s="17" t="s">
        <v>52</v>
      </c>
      <c r="C9" s="17" t="s">
        <v>72</v>
      </c>
      <c r="D9" s="9">
        <v>317445</v>
      </c>
      <c r="E9" s="9">
        <v>317445</v>
      </c>
      <c r="F9" s="9">
        <f t="shared" si="0"/>
        <v>0</v>
      </c>
    </row>
    <row r="10" spans="1:6" ht="12.75" customHeight="1">
      <c r="A10" s="249" t="s">
        <v>3</v>
      </c>
      <c r="B10" s="15" t="s">
        <v>73</v>
      </c>
      <c r="C10" s="15" t="s">
        <v>72</v>
      </c>
      <c r="D10" s="16">
        <f>D12+D14+D16+D18</f>
        <v>2178945.0900000003</v>
      </c>
      <c r="E10" s="16">
        <f>SUM(E12+E14+E16+E18)</f>
        <v>2507186</v>
      </c>
      <c r="F10" s="16">
        <f t="shared" si="0"/>
        <v>328240.9099999997</v>
      </c>
    </row>
    <row r="11" spans="1:6" ht="12.75" customHeight="1">
      <c r="A11" s="268"/>
      <c r="B11" s="8"/>
      <c r="C11" s="18"/>
      <c r="D11" s="128">
        <v>1597492.79</v>
      </c>
      <c r="E11" s="128">
        <f>SUM(E13+E15+E17+E19)</f>
        <v>1807167.2000000002</v>
      </c>
      <c r="F11" s="128">
        <f t="shared" si="0"/>
        <v>209674.41000000015</v>
      </c>
    </row>
    <row r="12" spans="1:6" ht="12.75" customHeight="1">
      <c r="A12" s="268"/>
      <c r="B12" s="17" t="s">
        <v>74</v>
      </c>
      <c r="C12" s="15" t="s">
        <v>72</v>
      </c>
      <c r="D12" s="16">
        <v>1689777</v>
      </c>
      <c r="E12" s="16">
        <v>1996169.88</v>
      </c>
      <c r="F12" s="16">
        <f t="shared" si="0"/>
        <v>306392.8799999999</v>
      </c>
    </row>
    <row r="13" spans="1:6" ht="12.75" customHeight="1">
      <c r="A13" s="268"/>
      <c r="B13" s="17"/>
      <c r="C13" s="18"/>
      <c r="D13" s="128">
        <v>1234894.06</v>
      </c>
      <c r="E13" s="128">
        <v>1447861.62</v>
      </c>
      <c r="F13" s="128">
        <f t="shared" si="0"/>
        <v>212967.56000000006</v>
      </c>
    </row>
    <row r="14" spans="1:6" ht="12.75" customHeight="1">
      <c r="A14" s="268"/>
      <c r="B14" s="17" t="s">
        <v>75</v>
      </c>
      <c r="C14" s="15" t="s">
        <v>72</v>
      </c>
      <c r="D14" s="16">
        <v>213789.84</v>
      </c>
      <c r="E14" s="16">
        <v>235637.87</v>
      </c>
      <c r="F14" s="16">
        <f t="shared" si="0"/>
        <v>21848.03</v>
      </c>
    </row>
    <row r="15" spans="1:6" ht="12.75" customHeight="1">
      <c r="A15" s="268"/>
      <c r="B15" s="17"/>
      <c r="C15" s="18"/>
      <c r="D15" s="128">
        <v>138749.66</v>
      </c>
      <c r="E15" s="128">
        <v>149225.44</v>
      </c>
      <c r="F15" s="128">
        <f t="shared" si="0"/>
        <v>10475.779999999999</v>
      </c>
    </row>
    <row r="16" spans="1:6" ht="12.75" customHeight="1">
      <c r="A16" s="268"/>
      <c r="B16" s="17" t="s">
        <v>76</v>
      </c>
      <c r="C16" s="15" t="s">
        <v>72</v>
      </c>
      <c r="D16" s="16">
        <v>115494.56</v>
      </c>
      <c r="E16" s="16">
        <v>115494.56</v>
      </c>
      <c r="F16" s="16">
        <f t="shared" si="0"/>
        <v>0</v>
      </c>
    </row>
    <row r="17" spans="1:6" ht="12.75" customHeight="1">
      <c r="A17" s="268"/>
      <c r="B17" s="17"/>
      <c r="C17" s="18"/>
      <c r="D17" s="128">
        <v>95821.74</v>
      </c>
      <c r="E17" s="128">
        <v>86940.01</v>
      </c>
      <c r="F17" s="128">
        <f t="shared" si="0"/>
        <v>-8881.73000000001</v>
      </c>
    </row>
    <row r="18" spans="1:6" ht="12.75" customHeight="1">
      <c r="A18" s="268"/>
      <c r="B18" s="17" t="s">
        <v>77</v>
      </c>
      <c r="C18" s="15" t="s">
        <v>72</v>
      </c>
      <c r="D18" s="16">
        <v>159883.69</v>
      </c>
      <c r="E18" s="16">
        <v>159883.69</v>
      </c>
      <c r="F18" s="16">
        <f t="shared" si="0"/>
        <v>0</v>
      </c>
    </row>
    <row r="19" spans="1:6" ht="12.75" customHeight="1">
      <c r="A19" s="250"/>
      <c r="B19" s="17"/>
      <c r="C19" s="18"/>
      <c r="D19" s="128">
        <v>128027.33</v>
      </c>
      <c r="E19" s="128">
        <v>123140.13</v>
      </c>
      <c r="F19" s="128">
        <f t="shared" si="0"/>
        <v>-4887.199999999997</v>
      </c>
    </row>
    <row r="20" spans="1:6" ht="12.75" customHeight="1">
      <c r="A20" s="249" t="s">
        <v>4</v>
      </c>
      <c r="B20" s="161" t="s">
        <v>120</v>
      </c>
      <c r="C20" s="17" t="s">
        <v>72</v>
      </c>
      <c r="D20" s="9">
        <v>1052454.04</v>
      </c>
      <c r="E20" s="9">
        <v>1076454.04</v>
      </c>
      <c r="F20" s="9">
        <f t="shared" si="0"/>
        <v>24000</v>
      </c>
    </row>
    <row r="21" spans="1:6" ht="12.75" customHeight="1">
      <c r="A21" s="250"/>
      <c r="B21" s="160"/>
      <c r="C21" s="17"/>
      <c r="D21" s="64">
        <v>1052454.04</v>
      </c>
      <c r="E21" s="64">
        <v>1040572.24</v>
      </c>
      <c r="F21" s="64">
        <f t="shared" si="0"/>
        <v>-11881.800000000047</v>
      </c>
    </row>
    <row r="22" spans="1:6" ht="12.75" customHeight="1">
      <c r="A22" s="249" t="s">
        <v>5</v>
      </c>
      <c r="B22" s="161" t="s">
        <v>66</v>
      </c>
      <c r="C22" s="15" t="s">
        <v>72</v>
      </c>
      <c r="D22" s="16">
        <v>121499.64</v>
      </c>
      <c r="E22" s="16">
        <v>121499.64</v>
      </c>
      <c r="F22" s="16">
        <f t="shared" si="0"/>
        <v>0</v>
      </c>
    </row>
    <row r="23" spans="1:6" ht="12.75">
      <c r="A23" s="250"/>
      <c r="B23" s="162"/>
      <c r="C23" s="18"/>
      <c r="D23" s="128">
        <v>25629.62</v>
      </c>
      <c r="E23" s="128">
        <v>14797.29</v>
      </c>
      <c r="F23" s="128">
        <f t="shared" si="0"/>
        <v>-10832.329999999998</v>
      </c>
    </row>
    <row r="25" spans="1:6" ht="12.75">
      <c r="A25" s="262" t="s">
        <v>164</v>
      </c>
      <c r="B25" s="262"/>
      <c r="C25" s="262"/>
      <c r="D25" s="262"/>
      <c r="E25" s="262"/>
      <c r="F25" s="262"/>
    </row>
    <row r="26" spans="1:6" ht="12.75">
      <c r="A26" s="262" t="s">
        <v>201</v>
      </c>
      <c r="B26" s="262"/>
      <c r="C26" s="262"/>
      <c r="D26" s="262"/>
      <c r="E26" s="262"/>
      <c r="F26" s="262"/>
    </row>
    <row r="27" spans="1:6" ht="12.75">
      <c r="A27" s="262"/>
      <c r="B27" s="262"/>
      <c r="C27" s="262"/>
      <c r="D27" s="262"/>
      <c r="E27" s="262"/>
      <c r="F27" s="262"/>
    </row>
    <row r="30" ht="12.75">
      <c r="B30" s="5" t="s">
        <v>160</v>
      </c>
    </row>
    <row r="32" spans="2:6" ht="18.75" customHeight="1" hidden="1">
      <c r="B32" s="1" t="s">
        <v>53</v>
      </c>
      <c r="C32" s="2" t="s">
        <v>72</v>
      </c>
      <c r="D32" s="3">
        <v>0</v>
      </c>
      <c r="E32" s="3">
        <v>0</v>
      </c>
      <c r="F32" s="3">
        <f>E32-D32</f>
        <v>0</v>
      </c>
    </row>
    <row r="33" spans="1:6" ht="12.75">
      <c r="A33" s="251" t="s">
        <v>0</v>
      </c>
      <c r="B33" s="246" t="s">
        <v>49</v>
      </c>
      <c r="C33" s="255" t="s">
        <v>71</v>
      </c>
      <c r="D33" s="260" t="s">
        <v>47</v>
      </c>
      <c r="E33" s="261"/>
      <c r="F33" s="255" t="s">
        <v>38</v>
      </c>
    </row>
    <row r="34" spans="1:6" ht="12.75">
      <c r="A34" s="252"/>
      <c r="B34" s="269"/>
      <c r="C34" s="263"/>
      <c r="D34" s="258" t="s">
        <v>48</v>
      </c>
      <c r="E34" s="259"/>
      <c r="F34" s="263"/>
    </row>
    <row r="35" spans="1:6" ht="25.5">
      <c r="A35" s="253"/>
      <c r="B35" s="270"/>
      <c r="C35" s="264"/>
      <c r="D35" s="6" t="s">
        <v>111</v>
      </c>
      <c r="E35" s="6" t="s">
        <v>155</v>
      </c>
      <c r="F35" s="264"/>
    </row>
    <row r="36" spans="1:6" ht="17.25" customHeight="1">
      <c r="A36" s="17" t="s">
        <v>1</v>
      </c>
      <c r="B36" s="15" t="s">
        <v>195</v>
      </c>
      <c r="C36" s="15" t="s">
        <v>39</v>
      </c>
      <c r="D36" s="16">
        <v>490</v>
      </c>
      <c r="E36" s="16">
        <v>479</v>
      </c>
      <c r="F36" s="16">
        <f aca="true" t="shared" si="1" ref="F36:F49">E36-D36</f>
        <v>-11</v>
      </c>
    </row>
    <row r="37" spans="1:16" s="66" customFormat="1" ht="17.25" customHeight="1">
      <c r="A37" s="2" t="s">
        <v>2</v>
      </c>
      <c r="B37" s="2" t="s">
        <v>52</v>
      </c>
      <c r="C37" s="2" t="s">
        <v>72</v>
      </c>
      <c r="D37" s="3">
        <v>226600</v>
      </c>
      <c r="E37" s="3">
        <v>226600</v>
      </c>
      <c r="F37" s="3">
        <f t="shared" si="1"/>
        <v>0</v>
      </c>
      <c r="G37" s="60"/>
      <c r="H37" s="42"/>
      <c r="I37" s="42"/>
      <c r="J37" s="42"/>
      <c r="K37" s="42"/>
      <c r="L37" s="42"/>
      <c r="M37" s="42"/>
      <c r="N37" s="42"/>
      <c r="O37" s="42"/>
      <c r="P37" s="42"/>
    </row>
    <row r="38" spans="1:6" ht="12.75" customHeight="1">
      <c r="A38" s="249" t="s">
        <v>3</v>
      </c>
      <c r="B38" s="15" t="s">
        <v>73</v>
      </c>
      <c r="C38" s="17" t="s">
        <v>72</v>
      </c>
      <c r="D38" s="16">
        <f>D40+D42+D44</f>
        <v>1002391.71</v>
      </c>
      <c r="E38" s="16">
        <f>SUM(E40+E42+E44)</f>
        <v>1274136.6300000001</v>
      </c>
      <c r="F38" s="16">
        <f t="shared" si="1"/>
        <v>271744.92000000016</v>
      </c>
    </row>
    <row r="39" spans="1:6" ht="12.75" customHeight="1">
      <c r="A39" s="268"/>
      <c r="B39" s="8"/>
      <c r="C39" s="17"/>
      <c r="D39" s="64">
        <v>712463.07</v>
      </c>
      <c r="E39" s="64">
        <f>SUM(E41+E43+E45)</f>
        <v>925544.85</v>
      </c>
      <c r="F39" s="64">
        <f t="shared" si="1"/>
        <v>213081.78000000003</v>
      </c>
    </row>
    <row r="40" spans="1:6" ht="12.75" customHeight="1">
      <c r="A40" s="268"/>
      <c r="B40" s="17" t="s">
        <v>74</v>
      </c>
      <c r="C40" s="15" t="s">
        <v>72</v>
      </c>
      <c r="D40" s="16">
        <v>633174.6</v>
      </c>
      <c r="E40" s="16">
        <v>871973.51</v>
      </c>
      <c r="F40" s="16">
        <f t="shared" si="1"/>
        <v>238798.91000000003</v>
      </c>
    </row>
    <row r="41" spans="1:6" ht="12.75" customHeight="1">
      <c r="A41" s="268"/>
      <c r="B41" s="17"/>
      <c r="C41" s="18"/>
      <c r="D41" s="128">
        <v>416473.37</v>
      </c>
      <c r="E41" s="128">
        <v>616151.09</v>
      </c>
      <c r="F41" s="128">
        <f t="shared" si="1"/>
        <v>199677.71999999997</v>
      </c>
    </row>
    <row r="42" spans="1:6" ht="12.75" customHeight="1">
      <c r="A42" s="268"/>
      <c r="B42" s="17" t="s">
        <v>75</v>
      </c>
      <c r="C42" s="17" t="s">
        <v>72</v>
      </c>
      <c r="D42" s="9">
        <v>69270.48</v>
      </c>
      <c r="E42" s="9">
        <v>77477.42</v>
      </c>
      <c r="F42" s="9">
        <f t="shared" si="1"/>
        <v>8206.940000000002</v>
      </c>
    </row>
    <row r="43" spans="1:6" ht="12.75" customHeight="1">
      <c r="A43" s="268"/>
      <c r="B43" s="17"/>
      <c r="C43" s="17"/>
      <c r="D43" s="64">
        <v>45563.21</v>
      </c>
      <c r="E43" s="64">
        <v>50050.16</v>
      </c>
      <c r="F43" s="64">
        <f t="shared" si="1"/>
        <v>4486.950000000004</v>
      </c>
    </row>
    <row r="44" spans="1:6" ht="12.75" customHeight="1">
      <c r="A44" s="268"/>
      <c r="B44" s="17" t="s">
        <v>76</v>
      </c>
      <c r="C44" s="15" t="s">
        <v>72</v>
      </c>
      <c r="D44" s="16">
        <v>299946.63</v>
      </c>
      <c r="E44" s="16">
        <v>324685.7</v>
      </c>
      <c r="F44" s="16">
        <f t="shared" si="1"/>
        <v>24739.070000000007</v>
      </c>
    </row>
    <row r="45" spans="1:6" ht="12.75" customHeight="1">
      <c r="A45" s="250"/>
      <c r="B45" s="18"/>
      <c r="C45" s="18"/>
      <c r="D45" s="128">
        <v>250426.49</v>
      </c>
      <c r="E45" s="128">
        <v>259343.6</v>
      </c>
      <c r="F45" s="128">
        <f t="shared" si="1"/>
        <v>8917.110000000015</v>
      </c>
    </row>
    <row r="46" spans="1:6" ht="12.75" customHeight="1">
      <c r="A46" s="15"/>
      <c r="B46" s="17"/>
      <c r="C46" s="120" t="s">
        <v>72</v>
      </c>
      <c r="D46" s="64">
        <v>0</v>
      </c>
      <c r="E46" s="64">
        <v>352211.59</v>
      </c>
      <c r="F46" s="64">
        <f t="shared" si="1"/>
        <v>352211.59</v>
      </c>
    </row>
    <row r="47" spans="1:6" ht="12.75" customHeight="1">
      <c r="A47" s="120" t="s">
        <v>4</v>
      </c>
      <c r="B47" s="17" t="s">
        <v>101</v>
      </c>
      <c r="C47" s="17"/>
      <c r="D47" s="64">
        <v>0</v>
      </c>
      <c r="E47" s="64">
        <v>0</v>
      </c>
      <c r="F47" s="64">
        <f t="shared" si="1"/>
        <v>0</v>
      </c>
    </row>
    <row r="48" spans="1:6" ht="12.75" customHeight="1">
      <c r="A48" s="249" t="s">
        <v>5</v>
      </c>
      <c r="B48" s="15" t="s">
        <v>66</v>
      </c>
      <c r="C48" s="15" t="s">
        <v>72</v>
      </c>
      <c r="D48" s="16">
        <v>50300.14</v>
      </c>
      <c r="E48" s="16">
        <v>50300.14</v>
      </c>
      <c r="F48" s="16">
        <f t="shared" si="1"/>
        <v>0</v>
      </c>
    </row>
    <row r="49" spans="1:6" ht="12.75">
      <c r="A49" s="250"/>
      <c r="B49" s="7"/>
      <c r="C49" s="7"/>
      <c r="D49" s="129">
        <v>6813.9</v>
      </c>
      <c r="E49" s="130">
        <v>5299.7</v>
      </c>
      <c r="F49" s="128">
        <f t="shared" si="1"/>
        <v>-1514.1999999999998</v>
      </c>
    </row>
    <row r="50" spans="1:6" ht="12.75">
      <c r="A50" s="159"/>
      <c r="B50" s="42"/>
      <c r="C50" s="42"/>
      <c r="D50" s="163"/>
      <c r="E50" s="153"/>
      <c r="F50" s="156"/>
    </row>
    <row r="51" spans="2:6" ht="12.75">
      <c r="B51" s="153" t="s">
        <v>167</v>
      </c>
      <c r="C51" s="42"/>
      <c r="D51" s="68"/>
      <c r="E51" s="42"/>
      <c r="F51" s="69"/>
    </row>
    <row r="52" spans="2:6" ht="14.25" customHeight="1">
      <c r="B52" s="135" t="s">
        <v>166</v>
      </c>
      <c r="C52" s="42"/>
      <c r="D52" s="68"/>
      <c r="E52" s="42"/>
      <c r="F52" s="69"/>
    </row>
    <row r="53" spans="2:6" ht="14.25" customHeight="1">
      <c r="B53" s="135" t="s">
        <v>200</v>
      </c>
      <c r="C53" s="42"/>
      <c r="D53" s="68"/>
      <c r="E53" s="42"/>
      <c r="F53" s="69"/>
    </row>
    <row r="54" spans="2:6" ht="14.25" customHeight="1">
      <c r="B54" s="135"/>
      <c r="C54" s="42"/>
      <c r="D54" s="68"/>
      <c r="E54" s="42"/>
      <c r="F54" s="69"/>
    </row>
    <row r="55" ht="12.75">
      <c r="B55" s="5" t="s">
        <v>161</v>
      </c>
    </row>
    <row r="57" spans="1:6" ht="12.75">
      <c r="A57" s="251" t="s">
        <v>0</v>
      </c>
      <c r="B57" s="246" t="s">
        <v>49</v>
      </c>
      <c r="C57" s="255" t="s">
        <v>71</v>
      </c>
      <c r="D57" s="260" t="s">
        <v>47</v>
      </c>
      <c r="E57" s="261"/>
      <c r="F57" s="255" t="s">
        <v>38</v>
      </c>
    </row>
    <row r="58" spans="1:6" ht="12.75">
      <c r="A58" s="252"/>
      <c r="B58" s="269"/>
      <c r="C58" s="263"/>
      <c r="D58" s="258" t="s">
        <v>48</v>
      </c>
      <c r="E58" s="259"/>
      <c r="F58" s="263"/>
    </row>
    <row r="59" spans="1:6" ht="25.5">
      <c r="A59" s="253"/>
      <c r="B59" s="270"/>
      <c r="C59" s="264"/>
      <c r="D59" s="131" t="s">
        <v>111</v>
      </c>
      <c r="E59" s="6" t="s">
        <v>155</v>
      </c>
      <c r="F59" s="264"/>
    </row>
    <row r="60" spans="1:6" ht="12.75">
      <c r="A60" s="249" t="s">
        <v>1</v>
      </c>
      <c r="B60" s="15" t="s">
        <v>194</v>
      </c>
      <c r="C60" s="15" t="s">
        <v>39</v>
      </c>
      <c r="D60" s="16">
        <v>339</v>
      </c>
      <c r="E60" s="16">
        <v>336</v>
      </c>
      <c r="F60" s="16">
        <f aca="true" t="shared" si="2" ref="F60:F74">E60-D60</f>
        <v>-3</v>
      </c>
    </row>
    <row r="61" spans="1:6" ht="12.75">
      <c r="A61" s="250"/>
      <c r="B61" s="18" t="s">
        <v>78</v>
      </c>
      <c r="C61" s="18" t="s">
        <v>39</v>
      </c>
      <c r="D61" s="10">
        <v>23</v>
      </c>
      <c r="E61" s="10">
        <v>22</v>
      </c>
      <c r="F61" s="10">
        <f t="shared" si="2"/>
        <v>-1</v>
      </c>
    </row>
    <row r="62" spans="1:6" ht="17.25" customHeight="1">
      <c r="A62" s="17" t="s">
        <v>2</v>
      </c>
      <c r="B62" s="17" t="s">
        <v>52</v>
      </c>
      <c r="C62" s="17" t="s">
        <v>72</v>
      </c>
      <c r="D62" s="9">
        <v>302400</v>
      </c>
      <c r="E62" s="9">
        <v>302400</v>
      </c>
      <c r="F62" s="9">
        <f t="shared" si="2"/>
        <v>0</v>
      </c>
    </row>
    <row r="63" spans="1:6" ht="12.75">
      <c r="A63" s="249" t="s">
        <v>3</v>
      </c>
      <c r="B63" s="15" t="s">
        <v>103</v>
      </c>
      <c r="C63" s="15" t="s">
        <v>72</v>
      </c>
      <c r="D63" s="16">
        <v>560589.31</v>
      </c>
      <c r="E63" s="16">
        <v>560589.31</v>
      </c>
      <c r="F63" s="16">
        <f t="shared" si="2"/>
        <v>0</v>
      </c>
    </row>
    <row r="64" spans="1:6" ht="12.75">
      <c r="A64" s="250"/>
      <c r="B64" s="17"/>
      <c r="C64" s="18"/>
      <c r="D64" s="128">
        <v>440308.42</v>
      </c>
      <c r="E64" s="128">
        <v>422789.97</v>
      </c>
      <c r="F64" s="128">
        <f t="shared" si="2"/>
        <v>-17518.45000000001</v>
      </c>
    </row>
    <row r="65" spans="1:6" ht="12.75" hidden="1">
      <c r="A65" s="17"/>
      <c r="B65" s="17" t="s">
        <v>75</v>
      </c>
      <c r="C65" s="17" t="s">
        <v>72</v>
      </c>
      <c r="D65" s="9"/>
      <c r="E65" s="9"/>
      <c r="F65" s="9">
        <f t="shared" si="2"/>
        <v>0</v>
      </c>
    </row>
    <row r="66" spans="1:6" ht="12.75" hidden="1">
      <c r="A66" s="17"/>
      <c r="B66" s="17"/>
      <c r="C66" s="17"/>
      <c r="D66" s="9"/>
      <c r="E66" s="9"/>
      <c r="F66" s="9">
        <f t="shared" si="2"/>
        <v>0</v>
      </c>
    </row>
    <row r="67" spans="1:6" ht="12.75" hidden="1">
      <c r="A67" s="17"/>
      <c r="B67" s="17" t="s">
        <v>76</v>
      </c>
      <c r="C67" s="17" t="s">
        <v>72</v>
      </c>
      <c r="D67" s="9"/>
      <c r="E67" s="9"/>
      <c r="F67" s="9">
        <f t="shared" si="2"/>
        <v>0</v>
      </c>
    </row>
    <row r="68" spans="1:6" ht="12.75" hidden="1">
      <c r="A68" s="17"/>
      <c r="B68" s="17"/>
      <c r="C68" s="17"/>
      <c r="D68" s="9"/>
      <c r="E68" s="9"/>
      <c r="F68" s="9">
        <f t="shared" si="2"/>
        <v>0</v>
      </c>
    </row>
    <row r="69" spans="1:6" ht="12.75" hidden="1">
      <c r="A69" s="17"/>
      <c r="B69" s="17" t="s">
        <v>77</v>
      </c>
      <c r="C69" s="17" t="s">
        <v>72</v>
      </c>
      <c r="D69" s="9"/>
      <c r="E69" s="9"/>
      <c r="F69" s="9">
        <f t="shared" si="2"/>
        <v>0</v>
      </c>
    </row>
    <row r="70" spans="1:6" ht="12.75" hidden="1">
      <c r="A70" s="17"/>
      <c r="B70" s="17"/>
      <c r="C70" s="17"/>
      <c r="D70" s="9"/>
      <c r="E70" s="9"/>
      <c r="F70" s="9">
        <f t="shared" si="2"/>
        <v>0</v>
      </c>
    </row>
    <row r="71" spans="1:6" ht="12.75">
      <c r="A71" s="249" t="s">
        <v>4</v>
      </c>
      <c r="B71" s="15" t="s">
        <v>120</v>
      </c>
      <c r="C71" s="15" t="s">
        <v>72</v>
      </c>
      <c r="D71" s="16">
        <v>496740.91</v>
      </c>
      <c r="E71" s="16">
        <v>496740.91</v>
      </c>
      <c r="F71" s="16">
        <f t="shared" si="2"/>
        <v>0</v>
      </c>
    </row>
    <row r="72" spans="1:6" ht="12.75">
      <c r="A72" s="250"/>
      <c r="B72" s="18"/>
      <c r="C72" s="18"/>
      <c r="D72" s="128">
        <v>483286.98</v>
      </c>
      <c r="E72" s="128">
        <v>467763.2</v>
      </c>
      <c r="F72" s="128">
        <f t="shared" si="2"/>
        <v>-15523.77999999997</v>
      </c>
    </row>
    <row r="73" spans="1:6" ht="12.75">
      <c r="A73" s="249" t="s">
        <v>5</v>
      </c>
      <c r="B73" s="15" t="s">
        <v>66</v>
      </c>
      <c r="C73" s="15" t="s">
        <v>72</v>
      </c>
      <c r="D73" s="16">
        <v>163946.25</v>
      </c>
      <c r="E73" s="16">
        <v>163946.25</v>
      </c>
      <c r="F73" s="16">
        <f t="shared" si="2"/>
        <v>0</v>
      </c>
    </row>
    <row r="74" spans="1:6" ht="12.75">
      <c r="A74" s="250"/>
      <c r="B74" s="18"/>
      <c r="C74" s="18"/>
      <c r="D74" s="128">
        <v>62608.08</v>
      </c>
      <c r="E74" s="128">
        <v>51490.19</v>
      </c>
      <c r="F74" s="128">
        <f t="shared" si="2"/>
        <v>-11117.89</v>
      </c>
    </row>
    <row r="76" spans="1:6" ht="12.75">
      <c r="A76" s="262"/>
      <c r="B76" s="262"/>
      <c r="C76" s="262"/>
      <c r="D76" s="262"/>
      <c r="E76" s="262"/>
      <c r="F76" s="262"/>
    </row>
    <row r="79" ht="12.75">
      <c r="B79" s="5" t="s">
        <v>79</v>
      </c>
    </row>
    <row r="80" ht="12.75">
      <c r="B80" s="5"/>
    </row>
    <row r="81" spans="1:6" ht="12.75" customHeight="1">
      <c r="A81" s="251" t="s">
        <v>0</v>
      </c>
      <c r="B81" s="246" t="s">
        <v>49</v>
      </c>
      <c r="C81" s="255" t="s">
        <v>71</v>
      </c>
      <c r="D81" s="260" t="s">
        <v>47</v>
      </c>
      <c r="E81" s="261"/>
      <c r="F81" s="255" t="s">
        <v>38</v>
      </c>
    </row>
    <row r="82" spans="1:6" ht="12.75" customHeight="1">
      <c r="A82" s="252"/>
      <c r="B82" s="247"/>
      <c r="C82" s="256"/>
      <c r="D82" s="258" t="s">
        <v>48</v>
      </c>
      <c r="E82" s="259"/>
      <c r="F82" s="256"/>
    </row>
    <row r="83" spans="1:7" s="5" customFormat="1" ht="30.75" customHeight="1">
      <c r="A83" s="253"/>
      <c r="B83" s="248"/>
      <c r="C83" s="257"/>
      <c r="D83" s="6" t="s">
        <v>111</v>
      </c>
      <c r="E83" s="6" t="s">
        <v>155</v>
      </c>
      <c r="F83" s="257"/>
      <c r="G83" s="61"/>
    </row>
    <row r="84" spans="1:6" ht="17.25" customHeight="1">
      <c r="A84" s="75" t="s">
        <v>1</v>
      </c>
      <c r="B84" s="2" t="s">
        <v>194</v>
      </c>
      <c r="C84" s="2" t="s">
        <v>39</v>
      </c>
      <c r="D84" s="3">
        <v>308</v>
      </c>
      <c r="E84" s="3">
        <v>297</v>
      </c>
      <c r="F84" s="3">
        <f>E84-D84</f>
        <v>-11</v>
      </c>
    </row>
    <row r="85" spans="1:6" ht="12.75">
      <c r="A85" s="249" t="s">
        <v>2</v>
      </c>
      <c r="B85" s="15" t="s">
        <v>66</v>
      </c>
      <c r="C85" s="15" t="s">
        <v>72</v>
      </c>
      <c r="D85" s="16">
        <v>107845.29</v>
      </c>
      <c r="E85" s="16">
        <v>115645.29</v>
      </c>
      <c r="F85" s="16">
        <f>E85-D85</f>
        <v>7800</v>
      </c>
    </row>
    <row r="86" spans="1:6" ht="12.75">
      <c r="A86" s="250"/>
      <c r="B86" s="18"/>
      <c r="C86" s="7"/>
      <c r="D86" s="128">
        <v>37220.48</v>
      </c>
      <c r="E86" s="128">
        <v>19094.88</v>
      </c>
      <c r="F86" s="128">
        <f>E86-D86</f>
        <v>-18125.600000000002</v>
      </c>
    </row>
    <row r="87" ht="12.75">
      <c r="F87" s="67"/>
    </row>
    <row r="88" spans="2:6" ht="12.75">
      <c r="B88" s="134" t="s">
        <v>165</v>
      </c>
      <c r="F88" s="42"/>
    </row>
    <row r="89" ht="12.75">
      <c r="F89" s="42"/>
    </row>
    <row r="90" ht="11.25" customHeight="1">
      <c r="F90" s="42"/>
    </row>
    <row r="92" ht="12.75" customHeight="1"/>
    <row r="93" ht="12.75">
      <c r="B93" s="5" t="s">
        <v>80</v>
      </c>
    </row>
    <row r="95" spans="1:6" ht="12.75" customHeight="1">
      <c r="A95" s="251" t="s">
        <v>0</v>
      </c>
      <c r="B95" s="246" t="s">
        <v>49</v>
      </c>
      <c r="C95" s="255" t="s">
        <v>71</v>
      </c>
      <c r="D95" s="260" t="s">
        <v>47</v>
      </c>
      <c r="E95" s="261"/>
      <c r="F95" s="255" t="s">
        <v>38</v>
      </c>
    </row>
    <row r="96" spans="1:6" ht="12.75" customHeight="1">
      <c r="A96" s="252"/>
      <c r="B96" s="247"/>
      <c r="C96" s="256"/>
      <c r="D96" s="258" t="s">
        <v>48</v>
      </c>
      <c r="E96" s="259"/>
      <c r="F96" s="256"/>
    </row>
    <row r="97" spans="1:7" s="5" customFormat="1" ht="30.75" customHeight="1">
      <c r="A97" s="253"/>
      <c r="B97" s="248"/>
      <c r="C97" s="257"/>
      <c r="D97" s="6" t="s">
        <v>111</v>
      </c>
      <c r="E97" s="6" t="s">
        <v>155</v>
      </c>
      <c r="F97" s="257"/>
      <c r="G97" s="61"/>
    </row>
    <row r="98" spans="1:6" ht="17.25" customHeight="1">
      <c r="A98" s="75" t="s">
        <v>1</v>
      </c>
      <c r="B98" s="2" t="s">
        <v>194</v>
      </c>
      <c r="C98" s="2" t="s">
        <v>39</v>
      </c>
      <c r="D98" s="3">
        <v>308</v>
      </c>
      <c r="E98" s="3">
        <v>294</v>
      </c>
      <c r="F98" s="3">
        <f>E98-D98</f>
        <v>-14</v>
      </c>
    </row>
    <row r="99" spans="1:6" ht="12.75">
      <c r="A99" s="249" t="s">
        <v>2</v>
      </c>
      <c r="B99" s="15" t="s">
        <v>66</v>
      </c>
      <c r="C99" s="15" t="s">
        <v>72</v>
      </c>
      <c r="D99" s="16">
        <v>40854</v>
      </c>
      <c r="E99" s="16">
        <v>5311.78</v>
      </c>
      <c r="F99" s="16">
        <f>E99-D99</f>
        <v>-35542.22</v>
      </c>
    </row>
    <row r="100" spans="1:6" ht="12.75">
      <c r="A100" s="250"/>
      <c r="B100" s="7"/>
      <c r="C100" s="7"/>
      <c r="D100" s="128">
        <v>0</v>
      </c>
      <c r="E100" s="128">
        <v>0</v>
      </c>
      <c r="F100" s="128">
        <v>0</v>
      </c>
    </row>
    <row r="105" spans="1:6" ht="12.75">
      <c r="A105" s="225"/>
      <c r="B105" s="225"/>
      <c r="C105" s="225"/>
      <c r="D105" s="225"/>
      <c r="E105" s="225"/>
      <c r="F105" s="225"/>
    </row>
    <row r="110" ht="13.5" customHeight="1"/>
    <row r="111" ht="13.5" customHeight="1"/>
    <row r="112" ht="12.75">
      <c r="B112" s="5" t="s">
        <v>81</v>
      </c>
    </row>
    <row r="113" ht="12.75">
      <c r="B113" s="5"/>
    </row>
    <row r="114" spans="1:6" ht="12.75" customHeight="1">
      <c r="A114" s="251" t="s">
        <v>0</v>
      </c>
      <c r="B114" s="246" t="s">
        <v>49</v>
      </c>
      <c r="C114" s="255" t="s">
        <v>71</v>
      </c>
      <c r="D114" s="260" t="s">
        <v>47</v>
      </c>
      <c r="E114" s="261"/>
      <c r="F114" s="255" t="s">
        <v>38</v>
      </c>
    </row>
    <row r="115" spans="1:6" ht="12.75" customHeight="1">
      <c r="A115" s="252"/>
      <c r="B115" s="247"/>
      <c r="C115" s="256"/>
      <c r="D115" s="258" t="s">
        <v>48</v>
      </c>
      <c r="E115" s="259"/>
      <c r="F115" s="256"/>
    </row>
    <row r="116" spans="1:7" s="5" customFormat="1" ht="30.75" customHeight="1">
      <c r="A116" s="253"/>
      <c r="B116" s="248"/>
      <c r="C116" s="257"/>
      <c r="D116" s="6" t="s">
        <v>111</v>
      </c>
      <c r="E116" s="6" t="s">
        <v>155</v>
      </c>
      <c r="F116" s="257"/>
      <c r="G116" s="61"/>
    </row>
    <row r="117" spans="1:6" ht="17.25" customHeight="1">
      <c r="A117" s="75" t="s">
        <v>1</v>
      </c>
      <c r="B117" s="2" t="s">
        <v>194</v>
      </c>
      <c r="C117" s="2" t="s">
        <v>39</v>
      </c>
      <c r="D117" s="3">
        <v>235</v>
      </c>
      <c r="E117" s="3">
        <v>257</v>
      </c>
      <c r="F117" s="3">
        <f aca="true" t="shared" si="3" ref="F117:F128">E117-D117</f>
        <v>22</v>
      </c>
    </row>
    <row r="118" spans="2:6" ht="12.75" hidden="1">
      <c r="B118" s="15" t="s">
        <v>82</v>
      </c>
      <c r="C118" s="15" t="s">
        <v>39</v>
      </c>
      <c r="D118" s="16">
        <v>71</v>
      </c>
      <c r="E118" s="16"/>
      <c r="F118" s="16">
        <f t="shared" si="3"/>
        <v>-71</v>
      </c>
    </row>
    <row r="119" spans="1:6" ht="12.75">
      <c r="A119" s="15" t="s">
        <v>2</v>
      </c>
      <c r="B119" s="155" t="s">
        <v>52</v>
      </c>
      <c r="C119" s="15" t="s">
        <v>72</v>
      </c>
      <c r="D119" s="166">
        <v>378600</v>
      </c>
      <c r="E119" s="157">
        <v>1765815.41</v>
      </c>
      <c r="F119" s="16">
        <v>1387215.41</v>
      </c>
    </row>
    <row r="120" spans="1:6" ht="17.25" customHeight="1">
      <c r="A120" s="154"/>
      <c r="B120" s="165"/>
      <c r="C120" s="18"/>
      <c r="D120" s="167">
        <v>0</v>
      </c>
      <c r="E120" s="158">
        <v>1592558.93</v>
      </c>
      <c r="F120" s="128">
        <f t="shared" si="3"/>
        <v>1592558.93</v>
      </c>
    </row>
    <row r="121" spans="1:6" ht="12.75">
      <c r="A121" s="268" t="s">
        <v>3</v>
      </c>
      <c r="B121" s="17" t="s">
        <v>73</v>
      </c>
      <c r="C121" s="17" t="s">
        <v>72</v>
      </c>
      <c r="D121" s="9">
        <v>1846248.75</v>
      </c>
      <c r="E121" s="9">
        <v>2004458.55</v>
      </c>
      <c r="F121" s="9">
        <f t="shared" si="3"/>
        <v>158209.80000000005</v>
      </c>
    </row>
    <row r="122" spans="1:6" ht="12.75">
      <c r="A122" s="268"/>
      <c r="B122" s="17"/>
      <c r="C122" s="17"/>
      <c r="D122" s="64">
        <v>1359871.16</v>
      </c>
      <c r="E122" s="64">
        <v>1425768.52</v>
      </c>
      <c r="F122" s="64">
        <f t="shared" si="3"/>
        <v>65897.3600000001</v>
      </c>
    </row>
    <row r="123" spans="1:6" ht="12.75">
      <c r="A123" s="268"/>
      <c r="B123" s="17" t="s">
        <v>74</v>
      </c>
      <c r="C123" s="15" t="s">
        <v>72</v>
      </c>
      <c r="D123" s="16">
        <v>1784857.82</v>
      </c>
      <c r="E123" s="16">
        <v>1943067.62</v>
      </c>
      <c r="F123" s="16">
        <f t="shared" si="3"/>
        <v>158209.80000000005</v>
      </c>
    </row>
    <row r="124" spans="1:6" ht="12.75">
      <c r="A124" s="268"/>
      <c r="B124" s="17"/>
      <c r="C124" s="18"/>
      <c r="D124" s="128">
        <v>1323694.96</v>
      </c>
      <c r="E124" s="128">
        <v>1392661.86</v>
      </c>
      <c r="F124" s="128">
        <f t="shared" si="3"/>
        <v>68966.90000000014</v>
      </c>
    </row>
    <row r="125" spans="1:6" ht="12.75">
      <c r="A125" s="268"/>
      <c r="B125" s="17" t="s">
        <v>83</v>
      </c>
      <c r="C125" s="17" t="s">
        <v>72</v>
      </c>
      <c r="D125" s="9">
        <v>61390.93</v>
      </c>
      <c r="E125" s="9">
        <v>61390.93</v>
      </c>
      <c r="F125" s="9">
        <f t="shared" si="3"/>
        <v>0</v>
      </c>
    </row>
    <row r="126" spans="1:6" ht="12.75">
      <c r="A126" s="250"/>
      <c r="B126" s="18"/>
      <c r="C126" s="18"/>
      <c r="D126" s="128">
        <v>36176.2</v>
      </c>
      <c r="E126" s="128">
        <v>33106.66</v>
      </c>
      <c r="F126" s="128">
        <f t="shared" si="3"/>
        <v>-3069.5399999999936</v>
      </c>
    </row>
    <row r="127" spans="1:6" ht="12.75">
      <c r="A127" s="249" t="s">
        <v>4</v>
      </c>
      <c r="B127" s="15" t="s">
        <v>66</v>
      </c>
      <c r="C127" s="15" t="s">
        <v>72</v>
      </c>
      <c r="D127" s="16">
        <v>218434.34</v>
      </c>
      <c r="E127" s="16">
        <v>202525.88</v>
      </c>
      <c r="F127" s="16">
        <f t="shared" si="3"/>
        <v>-15908.459999999992</v>
      </c>
    </row>
    <row r="128" spans="1:6" ht="12.75">
      <c r="A128" s="250"/>
      <c r="B128" s="18"/>
      <c r="C128" s="18"/>
      <c r="D128" s="128">
        <v>55145.96</v>
      </c>
      <c r="E128" s="128">
        <v>26091.36</v>
      </c>
      <c r="F128" s="128">
        <f t="shared" si="3"/>
        <v>-29054.6</v>
      </c>
    </row>
    <row r="130" spans="1:6" ht="12.75">
      <c r="A130" s="262" t="s">
        <v>173</v>
      </c>
      <c r="B130" s="262"/>
      <c r="C130" s="262"/>
      <c r="D130" s="262"/>
      <c r="E130" s="262"/>
      <c r="F130" s="262"/>
    </row>
    <row r="131" spans="1:6" ht="12.75">
      <c r="A131" s="262" t="s">
        <v>174</v>
      </c>
      <c r="B131" s="262"/>
      <c r="C131" s="262"/>
      <c r="D131" s="262"/>
      <c r="E131" s="262"/>
      <c r="F131" s="262"/>
    </row>
    <row r="132" spans="1:6" ht="12.75">
      <c r="A132" s="254" t="s">
        <v>175</v>
      </c>
      <c r="B132" s="254"/>
      <c r="C132" s="254"/>
      <c r="D132" s="254"/>
      <c r="E132" s="254"/>
      <c r="F132" s="254"/>
    </row>
    <row r="133" spans="1:6" ht="12.75">
      <c r="A133" s="254" t="s">
        <v>176</v>
      </c>
      <c r="B133" s="254"/>
      <c r="C133" s="254"/>
      <c r="D133" s="254"/>
      <c r="E133" s="254"/>
      <c r="F133" s="254"/>
    </row>
    <row r="134" spans="1:6" ht="12.75">
      <c r="A134" s="77"/>
      <c r="B134" s="77"/>
      <c r="C134" s="77"/>
      <c r="D134" s="77"/>
      <c r="E134" s="77"/>
      <c r="F134" s="77"/>
    </row>
    <row r="135" spans="1:6" ht="12.75">
      <c r="A135" s="77"/>
      <c r="B135" s="77"/>
      <c r="C135" s="77"/>
      <c r="D135" s="77"/>
      <c r="E135" s="77"/>
      <c r="F135" s="77"/>
    </row>
    <row r="136" spans="1:6" ht="12.75">
      <c r="A136" s="77"/>
      <c r="B136" s="77"/>
      <c r="C136" s="77"/>
      <c r="D136" s="77"/>
      <c r="E136" s="77"/>
      <c r="F136" s="77"/>
    </row>
    <row r="137" ht="12.75">
      <c r="B137" s="5" t="s">
        <v>84</v>
      </c>
    </row>
    <row r="138" ht="12.75">
      <c r="B138" s="5"/>
    </row>
    <row r="139" spans="1:6" ht="12.75" customHeight="1">
      <c r="A139" s="251" t="s">
        <v>0</v>
      </c>
      <c r="B139" s="246" t="s">
        <v>49</v>
      </c>
      <c r="C139" s="255" t="s">
        <v>71</v>
      </c>
      <c r="D139" s="260" t="s">
        <v>47</v>
      </c>
      <c r="E139" s="261"/>
      <c r="F139" s="255" t="s">
        <v>38</v>
      </c>
    </row>
    <row r="140" spans="1:6" ht="12.75" customHeight="1">
      <c r="A140" s="252"/>
      <c r="B140" s="247"/>
      <c r="C140" s="256"/>
      <c r="D140" s="258" t="s">
        <v>48</v>
      </c>
      <c r="E140" s="259"/>
      <c r="F140" s="256"/>
    </row>
    <row r="141" spans="1:7" s="5" customFormat="1" ht="30.75" customHeight="1">
      <c r="A141" s="253"/>
      <c r="B141" s="248"/>
      <c r="C141" s="257"/>
      <c r="D141" s="6" t="s">
        <v>111</v>
      </c>
      <c r="E141" s="6" t="s">
        <v>155</v>
      </c>
      <c r="F141" s="257"/>
      <c r="G141" s="61"/>
    </row>
    <row r="142" spans="1:6" ht="17.25" customHeight="1">
      <c r="A142" s="75" t="s">
        <v>1</v>
      </c>
      <c r="B142" s="2" t="s">
        <v>85</v>
      </c>
      <c r="C142" s="2" t="s">
        <v>39</v>
      </c>
      <c r="D142" s="3">
        <v>110</v>
      </c>
      <c r="E142" s="3">
        <v>104</v>
      </c>
      <c r="F142" s="3">
        <f aca="true" t="shared" si="4" ref="F142:F149">E142-D142</f>
        <v>-6</v>
      </c>
    </row>
    <row r="143" spans="1:6" ht="17.25" customHeight="1">
      <c r="A143" s="75" t="s">
        <v>2</v>
      </c>
      <c r="B143" s="15" t="s">
        <v>52</v>
      </c>
      <c r="C143" s="15" t="s">
        <v>72</v>
      </c>
      <c r="D143" s="16">
        <v>155050</v>
      </c>
      <c r="E143" s="16">
        <v>155050</v>
      </c>
      <c r="F143" s="3">
        <f t="shared" si="4"/>
        <v>0</v>
      </c>
    </row>
    <row r="144" spans="1:6" ht="12.75">
      <c r="A144" s="249" t="s">
        <v>3</v>
      </c>
      <c r="B144" s="15" t="s">
        <v>86</v>
      </c>
      <c r="C144" s="15" t="s">
        <v>72</v>
      </c>
      <c r="D144" s="16">
        <v>222531.3</v>
      </c>
      <c r="E144" s="16">
        <v>961990.78</v>
      </c>
      <c r="F144" s="16">
        <f t="shared" si="4"/>
        <v>739459.48</v>
      </c>
    </row>
    <row r="145" spans="1:6" ht="12.75">
      <c r="A145" s="250"/>
      <c r="B145" s="18"/>
      <c r="C145" s="18"/>
      <c r="D145" s="10">
        <v>176392.84</v>
      </c>
      <c r="E145" s="10">
        <v>899901.32</v>
      </c>
      <c r="F145" s="10">
        <f t="shared" si="4"/>
        <v>723508.48</v>
      </c>
    </row>
    <row r="146" spans="1:6" ht="12.75">
      <c r="A146" s="249" t="s">
        <v>4</v>
      </c>
      <c r="B146" s="15" t="s">
        <v>66</v>
      </c>
      <c r="C146" s="15" t="s">
        <v>72</v>
      </c>
      <c r="D146" s="16">
        <v>39584.35</v>
      </c>
      <c r="E146" s="16">
        <v>42084.35</v>
      </c>
      <c r="F146" s="16">
        <f t="shared" si="4"/>
        <v>2500</v>
      </c>
    </row>
    <row r="147" spans="1:6" ht="12.75">
      <c r="A147" s="250"/>
      <c r="B147" s="18"/>
      <c r="C147" s="18"/>
      <c r="D147" s="10">
        <v>13250.36</v>
      </c>
      <c r="E147" s="10">
        <v>11606.16</v>
      </c>
      <c r="F147" s="10">
        <f t="shared" si="4"/>
        <v>-1644.2000000000007</v>
      </c>
    </row>
    <row r="148" spans="1:6" ht="12.75">
      <c r="A148" s="249" t="s">
        <v>5</v>
      </c>
      <c r="B148" s="15" t="s">
        <v>53</v>
      </c>
      <c r="C148" s="15" t="s">
        <v>72</v>
      </c>
      <c r="D148" s="16">
        <v>9171.4</v>
      </c>
      <c r="E148" s="16">
        <v>9171.4</v>
      </c>
      <c r="F148" s="16">
        <f t="shared" si="4"/>
        <v>0</v>
      </c>
    </row>
    <row r="149" spans="1:6" ht="12.75">
      <c r="A149" s="250"/>
      <c r="B149" s="18"/>
      <c r="C149" s="10"/>
      <c r="D149" s="10">
        <v>4009.16</v>
      </c>
      <c r="E149" s="10">
        <v>3494.16</v>
      </c>
      <c r="F149" s="10">
        <f t="shared" si="4"/>
        <v>-515</v>
      </c>
    </row>
    <row r="151" spans="1:6" ht="12.75">
      <c r="A151" s="254" t="s">
        <v>185</v>
      </c>
      <c r="B151" s="254"/>
      <c r="C151" s="254"/>
      <c r="D151" s="254"/>
      <c r="E151" s="254"/>
      <c r="F151" s="254"/>
    </row>
    <row r="152" spans="1:6" ht="12.75">
      <c r="A152" s="254" t="s">
        <v>162</v>
      </c>
      <c r="B152" s="254"/>
      <c r="C152" s="254"/>
      <c r="D152" s="254"/>
      <c r="E152" s="254"/>
      <c r="F152" s="254"/>
    </row>
    <row r="153" spans="1:6" ht="12.75">
      <c r="A153" s="271"/>
      <c r="B153" s="272"/>
      <c r="C153" s="272"/>
      <c r="D153" s="272"/>
      <c r="E153" s="272"/>
      <c r="F153" s="272"/>
    </row>
    <row r="154" spans="1:6" ht="12.75">
      <c r="A154" s="271"/>
      <c r="B154" s="272"/>
      <c r="C154" s="272"/>
      <c r="D154" s="272"/>
      <c r="E154" s="272"/>
      <c r="F154" s="272"/>
    </row>
    <row r="155" spans="2:6" ht="12.75">
      <c r="B155" s="132"/>
      <c r="C155" s="132"/>
      <c r="D155" s="132"/>
      <c r="E155" s="132"/>
      <c r="F155" s="132"/>
    </row>
    <row r="156" spans="2:6" ht="12.75">
      <c r="B156" s="132"/>
      <c r="C156" s="132"/>
      <c r="D156" s="132"/>
      <c r="E156" s="132"/>
      <c r="F156" s="132"/>
    </row>
    <row r="157" spans="2:6" ht="12.75">
      <c r="B157" s="132"/>
      <c r="C157" s="132"/>
      <c r="D157" s="132"/>
      <c r="E157" s="132"/>
      <c r="F157" s="132"/>
    </row>
    <row r="158" spans="2:6" ht="12.75">
      <c r="B158" s="132"/>
      <c r="C158" s="132"/>
      <c r="D158" s="132"/>
      <c r="E158" s="132"/>
      <c r="F158" s="132"/>
    </row>
    <row r="165" ht="12.75">
      <c r="B165" s="5" t="s">
        <v>87</v>
      </c>
    </row>
    <row r="166" ht="12.75">
      <c r="B166" s="5"/>
    </row>
    <row r="167" spans="1:6" ht="12.75" customHeight="1">
      <c r="A167" s="251" t="s">
        <v>0</v>
      </c>
      <c r="B167" s="246" t="s">
        <v>49</v>
      </c>
      <c r="C167" s="255" t="s">
        <v>71</v>
      </c>
      <c r="D167" s="260" t="s">
        <v>47</v>
      </c>
      <c r="E167" s="261"/>
      <c r="F167" s="255" t="s">
        <v>38</v>
      </c>
    </row>
    <row r="168" spans="1:6" ht="12.75" customHeight="1">
      <c r="A168" s="252"/>
      <c r="B168" s="247"/>
      <c r="C168" s="256"/>
      <c r="D168" s="258" t="s">
        <v>48</v>
      </c>
      <c r="E168" s="259"/>
      <c r="F168" s="256"/>
    </row>
    <row r="169" spans="1:7" s="5" customFormat="1" ht="30.75" customHeight="1">
      <c r="A169" s="253"/>
      <c r="B169" s="248"/>
      <c r="C169" s="257"/>
      <c r="D169" s="6" t="s">
        <v>111</v>
      </c>
      <c r="E169" s="6" t="s">
        <v>155</v>
      </c>
      <c r="F169" s="257"/>
      <c r="G169" s="61"/>
    </row>
    <row r="170" spans="1:6" ht="17.25" customHeight="1">
      <c r="A170" s="75" t="s">
        <v>1</v>
      </c>
      <c r="B170" s="2" t="s">
        <v>85</v>
      </c>
      <c r="C170" s="2" t="s">
        <v>39</v>
      </c>
      <c r="D170" s="3">
        <v>138</v>
      </c>
      <c r="E170" s="3">
        <v>138</v>
      </c>
      <c r="F170" s="3">
        <f aca="true" t="shared" si="5" ref="F170:F179">E170-D170</f>
        <v>0</v>
      </c>
    </row>
    <row r="171" spans="1:6" ht="17.25" customHeight="1">
      <c r="A171" s="75" t="s">
        <v>2</v>
      </c>
      <c r="B171" s="15" t="s">
        <v>52</v>
      </c>
      <c r="C171" s="15" t="s">
        <v>72</v>
      </c>
      <c r="D171" s="16">
        <v>170850</v>
      </c>
      <c r="E171" s="16">
        <v>170850</v>
      </c>
      <c r="F171" s="3">
        <f t="shared" si="5"/>
        <v>0</v>
      </c>
    </row>
    <row r="172" spans="1:6" ht="12.75">
      <c r="A172" s="249" t="s">
        <v>3</v>
      </c>
      <c r="B172" s="15" t="s">
        <v>86</v>
      </c>
      <c r="C172" s="15" t="s">
        <v>72</v>
      </c>
      <c r="D172" s="16">
        <v>568683.97</v>
      </c>
      <c r="E172" s="16">
        <v>568683.97</v>
      </c>
      <c r="F172" s="16">
        <f t="shared" si="5"/>
        <v>0</v>
      </c>
    </row>
    <row r="173" spans="1:6" ht="12.75">
      <c r="A173" s="250"/>
      <c r="B173" s="18"/>
      <c r="C173" s="18"/>
      <c r="D173" s="128">
        <v>477515.9</v>
      </c>
      <c r="E173" s="128">
        <v>459744.52</v>
      </c>
      <c r="F173" s="128">
        <f t="shared" si="5"/>
        <v>-17771.380000000005</v>
      </c>
    </row>
    <row r="174" spans="1:6" ht="12.75">
      <c r="A174" s="249" t="s">
        <v>4</v>
      </c>
      <c r="B174" s="17" t="s">
        <v>117</v>
      </c>
      <c r="C174" s="17" t="s">
        <v>72</v>
      </c>
      <c r="D174" s="9">
        <v>70682.16</v>
      </c>
      <c r="E174" s="9">
        <v>70682.16</v>
      </c>
      <c r="F174" s="9">
        <f t="shared" si="5"/>
        <v>0</v>
      </c>
    </row>
    <row r="175" spans="1:6" ht="12.75">
      <c r="A175" s="250"/>
      <c r="B175" s="17"/>
      <c r="C175" s="17"/>
      <c r="D175" s="64">
        <v>43700.96</v>
      </c>
      <c r="E175" s="64">
        <v>26030.47</v>
      </c>
      <c r="F175" s="64">
        <f t="shared" si="5"/>
        <v>-17670.489999999998</v>
      </c>
    </row>
    <row r="176" spans="1:6" ht="12.75">
      <c r="A176" s="249" t="s">
        <v>5</v>
      </c>
      <c r="B176" s="15" t="s">
        <v>66</v>
      </c>
      <c r="C176" s="15" t="s">
        <v>72</v>
      </c>
      <c r="D176" s="16">
        <v>26380.84</v>
      </c>
      <c r="E176" s="16">
        <v>48067.17</v>
      </c>
      <c r="F176" s="16">
        <f t="shared" si="5"/>
        <v>21686.329999999998</v>
      </c>
    </row>
    <row r="177" spans="1:6" ht="12.75">
      <c r="A177" s="250"/>
      <c r="B177" s="18"/>
      <c r="C177" s="18"/>
      <c r="D177" s="128">
        <v>7410.42</v>
      </c>
      <c r="E177" s="128">
        <v>30339.68</v>
      </c>
      <c r="F177" s="128">
        <f t="shared" si="5"/>
        <v>22929.260000000002</v>
      </c>
    </row>
    <row r="178" spans="1:6" ht="12.75">
      <c r="A178" s="249" t="s">
        <v>11</v>
      </c>
      <c r="B178" s="15" t="s">
        <v>53</v>
      </c>
      <c r="C178" s="15" t="s">
        <v>72</v>
      </c>
      <c r="D178" s="16">
        <v>31379.29</v>
      </c>
      <c r="E178" s="16">
        <v>31379.29</v>
      </c>
      <c r="F178" s="16">
        <f t="shared" si="5"/>
        <v>0</v>
      </c>
    </row>
    <row r="179" spans="1:6" ht="12.75">
      <c r="A179" s="250"/>
      <c r="B179" s="18"/>
      <c r="C179" s="10"/>
      <c r="D179" s="128">
        <v>13916.38</v>
      </c>
      <c r="E179" s="128">
        <v>12151.3</v>
      </c>
      <c r="F179" s="128">
        <f t="shared" si="5"/>
        <v>-1765.08</v>
      </c>
    </row>
    <row r="180" spans="1:6" ht="12.75">
      <c r="A180" s="159"/>
      <c r="B180" s="41"/>
      <c r="C180" s="69"/>
      <c r="D180" s="156"/>
      <c r="E180" s="156"/>
      <c r="F180" s="156"/>
    </row>
    <row r="181" spans="2:5" ht="12.75">
      <c r="B181" s="134" t="s">
        <v>171</v>
      </c>
      <c r="E181" s="58"/>
    </row>
    <row r="182" spans="2:5" ht="12.75">
      <c r="B182" s="133" t="s">
        <v>170</v>
      </c>
      <c r="E182" s="58"/>
    </row>
    <row r="185" ht="12.75">
      <c r="B185" s="5" t="s">
        <v>121</v>
      </c>
    </row>
    <row r="186" ht="12.75">
      <c r="B186" s="5"/>
    </row>
    <row r="187" spans="1:6" ht="12.75" customHeight="1">
      <c r="A187" s="251" t="s">
        <v>0</v>
      </c>
      <c r="B187" s="246" t="s">
        <v>49</v>
      </c>
      <c r="C187" s="255" t="s">
        <v>71</v>
      </c>
      <c r="D187" s="260" t="s">
        <v>47</v>
      </c>
      <c r="E187" s="261"/>
      <c r="F187" s="255" t="s">
        <v>38</v>
      </c>
    </row>
    <row r="188" spans="1:6" ht="12.75" customHeight="1">
      <c r="A188" s="252"/>
      <c r="B188" s="247"/>
      <c r="C188" s="256"/>
      <c r="D188" s="258" t="s">
        <v>48</v>
      </c>
      <c r="E188" s="259"/>
      <c r="F188" s="256"/>
    </row>
    <row r="189" spans="1:7" s="5" customFormat="1" ht="30.75" customHeight="1">
      <c r="A189" s="253"/>
      <c r="B189" s="248"/>
      <c r="C189" s="257"/>
      <c r="D189" s="6" t="s">
        <v>111</v>
      </c>
      <c r="E189" s="6" t="s">
        <v>155</v>
      </c>
      <c r="F189" s="257"/>
      <c r="G189" s="61"/>
    </row>
    <row r="190" spans="1:6" ht="17.25" customHeight="1">
      <c r="A190" s="75" t="s">
        <v>1</v>
      </c>
      <c r="B190" s="2" t="s">
        <v>85</v>
      </c>
      <c r="C190" s="2" t="s">
        <v>39</v>
      </c>
      <c r="D190" s="3">
        <v>149</v>
      </c>
      <c r="E190" s="3">
        <v>138</v>
      </c>
      <c r="F190" s="3">
        <f aca="true" t="shared" si="6" ref="F190:F197">E190-D190</f>
        <v>-11</v>
      </c>
    </row>
    <row r="191" spans="1:6" ht="17.25" customHeight="1">
      <c r="A191" s="75" t="s">
        <v>2</v>
      </c>
      <c r="B191" s="15" t="s">
        <v>52</v>
      </c>
      <c r="C191" s="15" t="s">
        <v>72</v>
      </c>
      <c r="D191" s="16">
        <v>149100</v>
      </c>
      <c r="E191" s="16">
        <v>149100</v>
      </c>
      <c r="F191" s="3">
        <f t="shared" si="6"/>
        <v>0</v>
      </c>
    </row>
    <row r="192" spans="1:6" ht="12.75">
      <c r="A192" s="249" t="s">
        <v>3</v>
      </c>
      <c r="B192" s="15" t="s">
        <v>86</v>
      </c>
      <c r="C192" s="15" t="s">
        <v>72</v>
      </c>
      <c r="D192" s="16">
        <v>714716.58</v>
      </c>
      <c r="E192" s="16">
        <v>714716.58</v>
      </c>
      <c r="F192" s="16">
        <f t="shared" si="6"/>
        <v>0</v>
      </c>
    </row>
    <row r="193" spans="1:6" ht="12.75">
      <c r="A193" s="250"/>
      <c r="B193" s="18"/>
      <c r="C193" s="18"/>
      <c r="D193" s="128">
        <v>471862.3</v>
      </c>
      <c r="E193" s="10">
        <v>449527.42</v>
      </c>
      <c r="F193" s="128">
        <f t="shared" si="6"/>
        <v>-22334.880000000005</v>
      </c>
    </row>
    <row r="194" spans="1:6" ht="12.75">
      <c r="A194" s="249" t="s">
        <v>4</v>
      </c>
      <c r="B194" s="15" t="s">
        <v>66</v>
      </c>
      <c r="C194" s="15" t="s">
        <v>72</v>
      </c>
      <c r="D194" s="16">
        <v>23506.29</v>
      </c>
      <c r="E194" s="16">
        <v>26506.29</v>
      </c>
      <c r="F194" s="16">
        <f t="shared" si="6"/>
        <v>3000</v>
      </c>
    </row>
    <row r="195" spans="1:6" ht="12.75">
      <c r="A195" s="250"/>
      <c r="B195" s="18"/>
      <c r="C195" s="18"/>
      <c r="D195" s="128">
        <v>4203.12</v>
      </c>
      <c r="E195" s="10">
        <v>5150.94</v>
      </c>
      <c r="F195" s="128">
        <f t="shared" si="6"/>
        <v>947.8199999999997</v>
      </c>
    </row>
    <row r="196" spans="1:6" ht="12.75">
      <c r="A196" s="249" t="s">
        <v>5</v>
      </c>
      <c r="B196" s="15" t="s">
        <v>53</v>
      </c>
      <c r="C196" s="15" t="s">
        <v>72</v>
      </c>
      <c r="D196" s="16">
        <v>8129.1</v>
      </c>
      <c r="E196" s="16">
        <v>8129.1</v>
      </c>
      <c r="F196" s="16">
        <f t="shared" si="6"/>
        <v>0</v>
      </c>
    </row>
    <row r="197" spans="1:6" ht="12.75">
      <c r="A197" s="250"/>
      <c r="B197" s="7"/>
      <c r="C197" s="10"/>
      <c r="D197" s="128">
        <v>3680.02</v>
      </c>
      <c r="E197" s="10">
        <v>3222.77</v>
      </c>
      <c r="F197" s="128">
        <f t="shared" si="6"/>
        <v>-457.25</v>
      </c>
    </row>
    <row r="198" spans="1:6" ht="12.75">
      <c r="A198" s="159"/>
      <c r="B198" s="42"/>
      <c r="C198" s="69"/>
      <c r="D198" s="156"/>
      <c r="E198" s="69"/>
      <c r="F198" s="156"/>
    </row>
    <row r="199" ht="12.75">
      <c r="B199" s="134" t="s">
        <v>163</v>
      </c>
    </row>
    <row r="203" spans="1:7" s="13" customFormat="1" ht="12.75">
      <c r="A203" s="76"/>
      <c r="B203" s="5" t="s">
        <v>88</v>
      </c>
      <c r="C203"/>
      <c r="D203"/>
      <c r="E203"/>
      <c r="F203"/>
      <c r="G203" s="62"/>
    </row>
    <row r="204" spans="1:7" s="13" customFormat="1" ht="12.75">
      <c r="A204" s="76"/>
      <c r="B204" s="5"/>
      <c r="C204"/>
      <c r="D204"/>
      <c r="E204"/>
      <c r="F204"/>
      <c r="G204" s="62"/>
    </row>
    <row r="205" spans="1:7" s="13" customFormat="1" ht="12.75">
      <c r="A205" s="251" t="s">
        <v>0</v>
      </c>
      <c r="B205" s="246" t="s">
        <v>49</v>
      </c>
      <c r="C205" s="255" t="s">
        <v>71</v>
      </c>
      <c r="D205" s="260" t="s">
        <v>47</v>
      </c>
      <c r="E205" s="261"/>
      <c r="F205" s="255" t="s">
        <v>38</v>
      </c>
      <c r="G205" s="62"/>
    </row>
    <row r="206" spans="1:7" s="13" customFormat="1" ht="12.75" customHeight="1">
      <c r="A206" s="252"/>
      <c r="B206" s="247"/>
      <c r="C206" s="256"/>
      <c r="D206" s="258" t="s">
        <v>48</v>
      </c>
      <c r="E206" s="259"/>
      <c r="F206" s="256"/>
      <c r="G206" s="62"/>
    </row>
    <row r="207" spans="1:6" ht="25.5">
      <c r="A207" s="253"/>
      <c r="B207" s="248"/>
      <c r="C207" s="257"/>
      <c r="D207" s="6" t="s">
        <v>111</v>
      </c>
      <c r="E207" s="6" t="s">
        <v>155</v>
      </c>
      <c r="F207" s="257"/>
    </row>
    <row r="208" spans="1:7" s="73" customFormat="1" ht="17.25" customHeight="1">
      <c r="A208" s="78" t="s">
        <v>1</v>
      </c>
      <c r="B208" s="70" t="s">
        <v>52</v>
      </c>
      <c r="C208" s="71" t="s">
        <v>72</v>
      </c>
      <c r="D208" s="57">
        <v>499</v>
      </c>
      <c r="E208" s="57">
        <v>499</v>
      </c>
      <c r="F208" s="16">
        <f aca="true" t="shared" si="7" ref="F208:F214">E208-D208</f>
        <v>0</v>
      </c>
      <c r="G208" s="72"/>
    </row>
    <row r="209" spans="1:6" ht="12" customHeight="1">
      <c r="A209" s="249" t="s">
        <v>2</v>
      </c>
      <c r="B209" s="15" t="s">
        <v>62</v>
      </c>
      <c r="C209" s="15" t="s">
        <v>72</v>
      </c>
      <c r="D209" s="16">
        <v>2524956.26</v>
      </c>
      <c r="E209" s="16">
        <v>2524956.26</v>
      </c>
      <c r="F209" s="16">
        <f t="shared" si="7"/>
        <v>0</v>
      </c>
    </row>
    <row r="210" spans="1:6" ht="12" customHeight="1">
      <c r="A210" s="250"/>
      <c r="B210" s="18"/>
      <c r="C210" s="18"/>
      <c r="D210" s="128">
        <v>2061765.71</v>
      </c>
      <c r="E210" s="128">
        <v>1982860.83</v>
      </c>
      <c r="F210" s="128">
        <f t="shared" si="7"/>
        <v>-78904.87999999989</v>
      </c>
    </row>
    <row r="211" spans="1:6" ht="12.75">
      <c r="A211" s="249" t="s">
        <v>3</v>
      </c>
      <c r="B211" s="15" t="s">
        <v>66</v>
      </c>
      <c r="C211" s="15" t="s">
        <v>72</v>
      </c>
      <c r="D211" s="16">
        <v>245403.18</v>
      </c>
      <c r="E211" s="16">
        <v>239394.18</v>
      </c>
      <c r="F211" s="16">
        <f t="shared" si="7"/>
        <v>-6009</v>
      </c>
    </row>
    <row r="212" spans="1:6" ht="12.75">
      <c r="A212" s="250"/>
      <c r="B212" s="18"/>
      <c r="C212" s="18"/>
      <c r="D212" s="128">
        <v>98557.22</v>
      </c>
      <c r="E212" s="128">
        <v>66192.12</v>
      </c>
      <c r="F212" s="128">
        <f t="shared" si="7"/>
        <v>-32365.100000000006</v>
      </c>
    </row>
    <row r="213" spans="2:6" ht="12.75" hidden="1">
      <c r="B213" s="14" t="s">
        <v>53</v>
      </c>
      <c r="C213" s="15" t="s">
        <v>72</v>
      </c>
      <c r="D213" s="16"/>
      <c r="E213" s="16"/>
      <c r="F213" s="16">
        <f t="shared" si="7"/>
        <v>0</v>
      </c>
    </row>
    <row r="214" spans="2:6" ht="12.75" hidden="1">
      <c r="B214" s="7"/>
      <c r="C214" s="10"/>
      <c r="D214" s="10"/>
      <c r="E214" s="10"/>
      <c r="F214" s="10">
        <f t="shared" si="7"/>
        <v>0</v>
      </c>
    </row>
    <row r="215" spans="2:6" ht="12.75">
      <c r="B215" s="42"/>
      <c r="C215" s="69"/>
      <c r="D215" s="69"/>
      <c r="E215" s="69"/>
      <c r="F215" s="69"/>
    </row>
    <row r="216" spans="2:6" ht="12.75">
      <c r="B216" s="42"/>
      <c r="C216" s="69"/>
      <c r="D216" s="69"/>
      <c r="E216" s="69"/>
      <c r="F216" s="69"/>
    </row>
    <row r="217" ht="12.75">
      <c r="B217" s="5" t="s">
        <v>118</v>
      </c>
    </row>
    <row r="219" spans="1:6" ht="12.75">
      <c r="A219" s="251" t="s">
        <v>0</v>
      </c>
      <c r="B219" s="246" t="s">
        <v>49</v>
      </c>
      <c r="C219" s="255" t="s">
        <v>71</v>
      </c>
      <c r="D219" s="260" t="s">
        <v>47</v>
      </c>
      <c r="E219" s="261"/>
      <c r="F219" s="255" t="s">
        <v>38</v>
      </c>
    </row>
    <row r="220" spans="1:6" ht="12.75">
      <c r="A220" s="252"/>
      <c r="B220" s="247"/>
      <c r="C220" s="256"/>
      <c r="D220" s="258" t="s">
        <v>48</v>
      </c>
      <c r="E220" s="259"/>
      <c r="F220" s="256"/>
    </row>
    <row r="221" spans="1:6" ht="25.5">
      <c r="A221" s="253"/>
      <c r="B221" s="248"/>
      <c r="C221" s="257"/>
      <c r="D221" s="6" t="s">
        <v>111</v>
      </c>
      <c r="E221" s="6" t="s">
        <v>155</v>
      </c>
      <c r="F221" s="257"/>
    </row>
    <row r="222" spans="2:6" ht="12.75" hidden="1">
      <c r="B222" s="70" t="s">
        <v>52</v>
      </c>
      <c r="C222" s="71" t="s">
        <v>72</v>
      </c>
      <c r="D222" s="57"/>
      <c r="E222" s="57"/>
      <c r="F222" s="16"/>
    </row>
    <row r="223" spans="2:6" ht="12.75" hidden="1">
      <c r="B223" s="14" t="s">
        <v>62</v>
      </c>
      <c r="C223" s="15" t="s">
        <v>72</v>
      </c>
      <c r="D223" s="16"/>
      <c r="E223" s="16"/>
      <c r="F223" s="16"/>
    </row>
    <row r="224" spans="2:6" ht="12.75" hidden="1">
      <c r="B224" s="7"/>
      <c r="C224" s="18"/>
      <c r="D224" s="10"/>
      <c r="E224" s="10"/>
      <c r="F224" s="10"/>
    </row>
    <row r="225" spans="1:6" ht="12.75">
      <c r="A225" s="249" t="s">
        <v>1</v>
      </c>
      <c r="B225" s="15" t="s">
        <v>66</v>
      </c>
      <c r="C225" s="15" t="s">
        <v>72</v>
      </c>
      <c r="D225" s="16">
        <v>16014.84</v>
      </c>
      <c r="E225" s="16">
        <v>16014.84</v>
      </c>
      <c r="F225" s="9">
        <f>E225-D225</f>
        <v>0</v>
      </c>
    </row>
    <row r="226" spans="1:6" ht="12.75">
      <c r="A226" s="250"/>
      <c r="B226" s="18"/>
      <c r="C226" s="18"/>
      <c r="D226" s="128">
        <v>0</v>
      </c>
      <c r="E226" s="128">
        <v>0</v>
      </c>
      <c r="F226" s="128">
        <f>E226-D226</f>
        <v>0</v>
      </c>
    </row>
    <row r="227" spans="2:6" ht="13.5" customHeight="1">
      <c r="B227" s="42"/>
      <c r="C227" s="69"/>
      <c r="D227" s="69"/>
      <c r="E227" s="69"/>
      <c r="F227" s="69"/>
    </row>
    <row r="228" spans="2:6" ht="12.75">
      <c r="B228" s="42"/>
      <c r="C228" s="69"/>
      <c r="D228" s="69"/>
      <c r="E228" s="69"/>
      <c r="F228" s="69"/>
    </row>
    <row r="229" spans="2:6" ht="12.75">
      <c r="B229" s="42"/>
      <c r="C229" s="69"/>
      <c r="D229" s="69"/>
      <c r="E229" s="69"/>
      <c r="F229" s="69"/>
    </row>
    <row r="230" spans="2:6" ht="12.75">
      <c r="B230" s="42"/>
      <c r="C230" s="69"/>
      <c r="D230" s="69"/>
      <c r="E230" s="69"/>
      <c r="F230" s="69"/>
    </row>
    <row r="231" ht="12.75">
      <c r="B231" s="5" t="s">
        <v>90</v>
      </c>
    </row>
    <row r="233" spans="1:6" ht="12.75">
      <c r="A233" s="251" t="s">
        <v>0</v>
      </c>
      <c r="B233" s="246" t="s">
        <v>49</v>
      </c>
      <c r="C233" s="255" t="s">
        <v>71</v>
      </c>
      <c r="D233" s="260" t="s">
        <v>47</v>
      </c>
      <c r="E233" s="261"/>
      <c r="F233" s="255" t="s">
        <v>38</v>
      </c>
    </row>
    <row r="234" spans="1:6" ht="12.75">
      <c r="A234" s="252"/>
      <c r="B234" s="247"/>
      <c r="C234" s="256"/>
      <c r="D234" s="258" t="s">
        <v>48</v>
      </c>
      <c r="E234" s="259"/>
      <c r="F234" s="256"/>
    </row>
    <row r="235" spans="1:6" ht="25.5" customHeight="1">
      <c r="A235" s="253"/>
      <c r="B235" s="248"/>
      <c r="C235" s="257"/>
      <c r="D235" s="6" t="s">
        <v>111</v>
      </c>
      <c r="E235" s="6" t="s">
        <v>155</v>
      </c>
      <c r="F235" s="257"/>
    </row>
    <row r="236" spans="2:6" ht="12" customHeight="1" hidden="1">
      <c r="B236" s="70" t="s">
        <v>52</v>
      </c>
      <c r="C236" s="71" t="s">
        <v>72</v>
      </c>
      <c r="D236" s="57"/>
      <c r="E236" s="57"/>
      <c r="F236" s="16"/>
    </row>
    <row r="237" spans="2:6" ht="12" customHeight="1" hidden="1">
      <c r="B237" s="14" t="s">
        <v>62</v>
      </c>
      <c r="C237" s="15" t="s">
        <v>72</v>
      </c>
      <c r="D237" s="16"/>
      <c r="E237" s="16"/>
      <c r="F237" s="16"/>
    </row>
    <row r="238" spans="2:6" ht="12" customHeight="1" hidden="1">
      <c r="B238" s="7"/>
      <c r="C238" s="18"/>
      <c r="D238" s="10"/>
      <c r="E238" s="10"/>
      <c r="F238" s="10"/>
    </row>
    <row r="239" spans="1:6" ht="12.75">
      <c r="A239" s="249" t="s">
        <v>1</v>
      </c>
      <c r="B239" s="15" t="s">
        <v>66</v>
      </c>
      <c r="C239" s="15" t="s">
        <v>72</v>
      </c>
      <c r="D239" s="16">
        <v>176311.07</v>
      </c>
      <c r="E239" s="16">
        <v>187380.05</v>
      </c>
      <c r="F239" s="9">
        <f>E239-D239</f>
        <v>11068.979999999981</v>
      </c>
    </row>
    <row r="240" spans="1:6" ht="12.75">
      <c r="A240" s="250"/>
      <c r="B240" s="7"/>
      <c r="C240" s="18"/>
      <c r="D240" s="128">
        <v>39242.64</v>
      </c>
      <c r="E240" s="10">
        <v>40531.61</v>
      </c>
      <c r="F240" s="128">
        <f>E240-D240</f>
        <v>1288.9700000000012</v>
      </c>
    </row>
    <row r="241" spans="2:6" ht="12.75">
      <c r="B241" s="42"/>
      <c r="C241" s="41"/>
      <c r="D241" s="69"/>
      <c r="E241" s="69"/>
      <c r="F241" s="69"/>
    </row>
    <row r="242" spans="1:6" ht="12.75">
      <c r="A242" s="254" t="s">
        <v>196</v>
      </c>
      <c r="B242" s="254"/>
      <c r="C242" s="254"/>
      <c r="D242" s="254"/>
      <c r="E242" s="254"/>
      <c r="F242" s="254"/>
    </row>
    <row r="243" spans="1:6" ht="12.75">
      <c r="A243" s="254" t="s">
        <v>197</v>
      </c>
      <c r="B243" s="254"/>
      <c r="C243" s="254"/>
      <c r="D243" s="254"/>
      <c r="E243" s="254"/>
      <c r="F243" s="254"/>
    </row>
    <row r="244" spans="1:6" ht="12.75">
      <c r="A244" s="254"/>
      <c r="B244" s="254"/>
      <c r="C244" s="254"/>
      <c r="D244" s="254"/>
      <c r="E244" s="254"/>
      <c r="F244" s="254"/>
    </row>
    <row r="245" spans="2:6" ht="12.75">
      <c r="B245" s="42"/>
      <c r="C245" s="41"/>
      <c r="D245" s="69"/>
      <c r="E245" s="69"/>
      <c r="F245" s="69"/>
    </row>
    <row r="248" ht="12.75">
      <c r="B248" s="5" t="s">
        <v>186</v>
      </c>
    </row>
    <row r="250" spans="1:6" ht="12.75">
      <c r="A250" s="251" t="s">
        <v>0</v>
      </c>
      <c r="B250" s="246" t="s">
        <v>49</v>
      </c>
      <c r="C250" s="255" t="s">
        <v>71</v>
      </c>
      <c r="D250" s="260" t="s">
        <v>47</v>
      </c>
      <c r="E250" s="261"/>
      <c r="F250" s="255" t="s">
        <v>38</v>
      </c>
    </row>
    <row r="251" spans="1:6" ht="12.75">
      <c r="A251" s="252"/>
      <c r="B251" s="247"/>
      <c r="C251" s="256"/>
      <c r="D251" s="258" t="s">
        <v>48</v>
      </c>
      <c r="E251" s="259"/>
      <c r="F251" s="256"/>
    </row>
    <row r="252" spans="1:6" ht="25.5">
      <c r="A252" s="253"/>
      <c r="B252" s="248"/>
      <c r="C252" s="257"/>
      <c r="D252" s="6" t="s">
        <v>111</v>
      </c>
      <c r="E252" s="6" t="s">
        <v>155</v>
      </c>
      <c r="F252" s="257"/>
    </row>
    <row r="253" spans="1:6" ht="17.25" customHeight="1">
      <c r="A253" s="75" t="s">
        <v>1</v>
      </c>
      <c r="B253" s="70" t="s">
        <v>52</v>
      </c>
      <c r="C253" s="71" t="s">
        <v>72</v>
      </c>
      <c r="D253" s="57">
        <v>485312</v>
      </c>
      <c r="E253" s="57">
        <v>1317312</v>
      </c>
      <c r="F253" s="10">
        <f aca="true" t="shared" si="8" ref="F253:F261">E253-D253</f>
        <v>832000</v>
      </c>
    </row>
    <row r="254" spans="1:6" ht="12.75">
      <c r="A254" s="249" t="s">
        <v>2</v>
      </c>
      <c r="B254" s="15" t="s">
        <v>62</v>
      </c>
      <c r="C254" s="15" t="s">
        <v>72</v>
      </c>
      <c r="D254" s="16">
        <v>7045598.67</v>
      </c>
      <c r="E254" s="16">
        <v>7048483.91</v>
      </c>
      <c r="F254" s="9">
        <f t="shared" si="8"/>
        <v>2885.2400000002235</v>
      </c>
    </row>
    <row r="255" spans="1:6" ht="12.75">
      <c r="A255" s="250"/>
      <c r="B255" s="18"/>
      <c r="C255" s="18"/>
      <c r="D255" s="128">
        <v>6168065.41</v>
      </c>
      <c r="E255" s="10">
        <v>5818606.18</v>
      </c>
      <c r="F255" s="128">
        <f t="shared" si="8"/>
        <v>-349459.23000000045</v>
      </c>
    </row>
    <row r="256" spans="1:6" ht="12.75">
      <c r="A256" s="249" t="s">
        <v>3</v>
      </c>
      <c r="B256" s="17" t="s">
        <v>53</v>
      </c>
      <c r="C256" s="17" t="s">
        <v>72</v>
      </c>
      <c r="D256" s="9">
        <v>2510354.57</v>
      </c>
      <c r="E256" s="9">
        <v>3856101.12</v>
      </c>
      <c r="F256" s="9">
        <f t="shared" si="8"/>
        <v>1345746.5500000003</v>
      </c>
    </row>
    <row r="257" spans="1:6" ht="12.75">
      <c r="A257" s="250"/>
      <c r="B257" s="17"/>
      <c r="C257" s="17"/>
      <c r="D257" s="64">
        <v>2416926.49</v>
      </c>
      <c r="E257" s="64">
        <v>3623137.11</v>
      </c>
      <c r="F257" s="128">
        <f t="shared" si="8"/>
        <v>1206210.6199999996</v>
      </c>
    </row>
    <row r="258" spans="1:6" ht="12.75">
      <c r="A258" s="249" t="s">
        <v>4</v>
      </c>
      <c r="B258" s="15" t="s">
        <v>66</v>
      </c>
      <c r="C258" s="15" t="s">
        <v>72</v>
      </c>
      <c r="D258" s="16">
        <v>985367.42</v>
      </c>
      <c r="E258" s="16">
        <v>993258.42</v>
      </c>
      <c r="F258" s="9">
        <f t="shared" si="8"/>
        <v>7891</v>
      </c>
    </row>
    <row r="259" spans="1:6" ht="12.75">
      <c r="A259" s="250"/>
      <c r="B259" s="18"/>
      <c r="C259" s="18"/>
      <c r="D259" s="128">
        <v>301102.4</v>
      </c>
      <c r="E259" s="128">
        <v>87241.5</v>
      </c>
      <c r="F259" s="128">
        <f t="shared" si="8"/>
        <v>-213860.90000000002</v>
      </c>
    </row>
    <row r="260" spans="1:6" ht="12.75">
      <c r="A260" s="249" t="s">
        <v>5</v>
      </c>
      <c r="B260" s="15" t="s">
        <v>89</v>
      </c>
      <c r="C260" s="15" t="s">
        <v>72</v>
      </c>
      <c r="D260" s="14">
        <v>3019.12</v>
      </c>
      <c r="E260" s="16">
        <v>3019.12</v>
      </c>
      <c r="F260" s="14">
        <f t="shared" si="8"/>
        <v>0</v>
      </c>
    </row>
    <row r="261" spans="1:6" ht="12.75">
      <c r="A261" s="250"/>
      <c r="B261" s="18"/>
      <c r="C261" s="7"/>
      <c r="D261" s="130">
        <v>0</v>
      </c>
      <c r="E261" s="130">
        <v>0</v>
      </c>
      <c r="F261" s="130">
        <f t="shared" si="8"/>
        <v>0</v>
      </c>
    </row>
    <row r="263" spans="1:6" ht="12.75">
      <c r="A263" s="262" t="s">
        <v>206</v>
      </c>
      <c r="B263" s="262"/>
      <c r="C263" s="262"/>
      <c r="D263" s="262"/>
      <c r="E263" s="262"/>
      <c r="F263" s="262"/>
    </row>
    <row r="264" spans="1:6" ht="12.75">
      <c r="A264" s="254" t="s">
        <v>207</v>
      </c>
      <c r="B264" s="254"/>
      <c r="C264" s="254"/>
      <c r="D264" s="254"/>
      <c r="E264" s="254"/>
      <c r="F264" s="254"/>
    </row>
    <row r="265" spans="1:6" ht="12.75">
      <c r="A265" s="254" t="s">
        <v>208</v>
      </c>
      <c r="B265" s="254"/>
      <c r="C265" s="254"/>
      <c r="D265" s="254"/>
      <c r="E265" s="254"/>
      <c r="F265" s="254"/>
    </row>
    <row r="266" spans="1:6" ht="12.75">
      <c r="A266" s="254" t="s">
        <v>209</v>
      </c>
      <c r="B266" s="254"/>
      <c r="C266" s="254"/>
      <c r="D266" s="254"/>
      <c r="E266" s="254"/>
      <c r="F266" s="254"/>
    </row>
    <row r="267" spans="1:6" ht="12.75">
      <c r="A267" s="254" t="s">
        <v>210</v>
      </c>
      <c r="B267" s="254"/>
      <c r="C267" s="254"/>
      <c r="D267" s="254"/>
      <c r="E267" s="254"/>
      <c r="F267" s="254"/>
    </row>
    <row r="268" spans="1:2" ht="12.75">
      <c r="A268" s="41"/>
      <c r="B268" s="153" t="s">
        <v>198</v>
      </c>
    </row>
    <row r="269" spans="1:2" ht="12.75">
      <c r="A269" s="41"/>
      <c r="B269" s="153" t="s">
        <v>199</v>
      </c>
    </row>
    <row r="270" spans="1:7" s="79" customFormat="1" ht="12.75">
      <c r="A270" s="200"/>
      <c r="B270" s="201"/>
      <c r="G270" s="80"/>
    </row>
    <row r="275" ht="12.75">
      <c r="B275" s="5" t="s">
        <v>91</v>
      </c>
    </row>
    <row r="276" ht="12.75">
      <c r="B276" s="5"/>
    </row>
    <row r="277" spans="1:6" ht="12.75">
      <c r="A277" s="251" t="s">
        <v>0</v>
      </c>
      <c r="B277" s="246" t="s">
        <v>49</v>
      </c>
      <c r="C277" s="255" t="s">
        <v>71</v>
      </c>
      <c r="D277" s="260" t="s">
        <v>47</v>
      </c>
      <c r="E277" s="261"/>
      <c r="F277" s="255" t="s">
        <v>38</v>
      </c>
    </row>
    <row r="278" spans="1:6" ht="12.75">
      <c r="A278" s="252"/>
      <c r="B278" s="247"/>
      <c r="C278" s="256"/>
      <c r="D278" s="258" t="s">
        <v>48</v>
      </c>
      <c r="E278" s="259"/>
      <c r="F278" s="256"/>
    </row>
    <row r="279" spans="1:6" ht="25.5">
      <c r="A279" s="253"/>
      <c r="B279" s="248"/>
      <c r="C279" s="257"/>
      <c r="D279" s="6" t="s">
        <v>104</v>
      </c>
      <c r="E279" s="6" t="s">
        <v>111</v>
      </c>
      <c r="F279" s="257"/>
    </row>
    <row r="280" spans="2:6" ht="12.75" hidden="1">
      <c r="B280" s="70" t="s">
        <v>52</v>
      </c>
      <c r="C280" s="71" t="s">
        <v>72</v>
      </c>
      <c r="D280" s="57"/>
      <c r="E280" s="57"/>
      <c r="F280" s="16"/>
    </row>
    <row r="281" spans="2:6" ht="12.75" hidden="1">
      <c r="B281" s="14" t="s">
        <v>62</v>
      </c>
      <c r="C281" s="15" t="s">
        <v>72</v>
      </c>
      <c r="D281" s="16"/>
      <c r="E281" s="16"/>
      <c r="F281" s="16"/>
    </row>
    <row r="282" spans="2:6" ht="12.75" hidden="1">
      <c r="B282" s="7"/>
      <c r="C282" s="18"/>
      <c r="D282" s="10"/>
      <c r="E282" s="10"/>
      <c r="F282" s="10"/>
    </row>
    <row r="283" spans="1:9" ht="12.75">
      <c r="A283" s="249" t="s">
        <v>1</v>
      </c>
      <c r="B283" s="15" t="s">
        <v>66</v>
      </c>
      <c r="C283" s="15" t="s">
        <v>72</v>
      </c>
      <c r="D283" s="16">
        <v>24006.36</v>
      </c>
      <c r="E283" s="16">
        <v>36220.34</v>
      </c>
      <c r="F283" s="16">
        <f>E283-D283</f>
        <v>12213.979999999996</v>
      </c>
      <c r="H283" s="58"/>
      <c r="I283" s="58"/>
    </row>
    <row r="284" spans="1:9" ht="12.75">
      <c r="A284" s="250"/>
      <c r="B284" s="7"/>
      <c r="C284" s="18"/>
      <c r="D284" s="128">
        <v>9330.5</v>
      </c>
      <c r="E284" s="128">
        <v>11741.09</v>
      </c>
      <c r="F284" s="10">
        <f>E284-D284</f>
        <v>2410.59</v>
      </c>
      <c r="H284" s="58"/>
      <c r="I284" s="58"/>
    </row>
    <row r="285" spans="8:9" ht="12.75">
      <c r="H285" s="58"/>
      <c r="I285" s="58"/>
    </row>
    <row r="286" spans="1:9" ht="12.75">
      <c r="A286" s="254" t="s">
        <v>172</v>
      </c>
      <c r="B286" s="254"/>
      <c r="C286" s="254"/>
      <c r="D286" s="254"/>
      <c r="E286" s="254"/>
      <c r="F286" s="254"/>
      <c r="H286" s="58"/>
      <c r="I286" s="58"/>
    </row>
    <row r="287" spans="8:9" ht="12" customHeight="1">
      <c r="H287" s="58"/>
      <c r="I287" s="58"/>
    </row>
    <row r="289" spans="8:9" ht="12.75">
      <c r="H289" s="58"/>
      <c r="I289" s="58"/>
    </row>
    <row r="290" ht="12.75">
      <c r="B290" s="5" t="s">
        <v>92</v>
      </c>
    </row>
    <row r="291" ht="12.75">
      <c r="B291" s="5"/>
    </row>
    <row r="292" spans="1:6" ht="12.75">
      <c r="A292" s="251" t="s">
        <v>0</v>
      </c>
      <c r="B292" s="246" t="s">
        <v>49</v>
      </c>
      <c r="C292" s="255" t="s">
        <v>71</v>
      </c>
      <c r="D292" s="260" t="s">
        <v>47</v>
      </c>
      <c r="E292" s="261"/>
      <c r="F292" s="255" t="s">
        <v>38</v>
      </c>
    </row>
    <row r="293" spans="1:6" ht="12.75">
      <c r="A293" s="252"/>
      <c r="B293" s="247"/>
      <c r="C293" s="256"/>
      <c r="D293" s="258" t="s">
        <v>48</v>
      </c>
      <c r="E293" s="259"/>
      <c r="F293" s="256"/>
    </row>
    <row r="294" spans="1:6" ht="25.5">
      <c r="A294" s="253"/>
      <c r="B294" s="248"/>
      <c r="C294" s="257"/>
      <c r="D294" s="6" t="s">
        <v>111</v>
      </c>
      <c r="E294" s="6" t="s">
        <v>155</v>
      </c>
      <c r="F294" s="257"/>
    </row>
    <row r="295" spans="2:6" ht="12.75" hidden="1">
      <c r="B295" s="70" t="s">
        <v>52</v>
      </c>
      <c r="C295" s="71" t="s">
        <v>72</v>
      </c>
      <c r="D295" s="57"/>
      <c r="E295" s="57"/>
      <c r="F295" s="16"/>
    </row>
    <row r="296" spans="1:6" ht="12.75">
      <c r="A296" s="249" t="s">
        <v>1</v>
      </c>
      <c r="B296" s="15" t="s">
        <v>66</v>
      </c>
      <c r="C296" s="15" t="s">
        <v>72</v>
      </c>
      <c r="D296" s="16">
        <v>241916.35</v>
      </c>
      <c r="E296" s="16">
        <v>272477.46</v>
      </c>
      <c r="F296" s="16">
        <f>E296-D296</f>
        <v>30561.110000000015</v>
      </c>
    </row>
    <row r="297" spans="1:6" ht="12.75">
      <c r="A297" s="250"/>
      <c r="B297" s="18"/>
      <c r="C297" s="18"/>
      <c r="D297" s="128">
        <v>119868.75</v>
      </c>
      <c r="E297" s="128">
        <v>101722.53</v>
      </c>
      <c r="F297" s="128">
        <f>E297-D297</f>
        <v>-18146.22</v>
      </c>
    </row>
    <row r="298" spans="1:6" ht="12.75">
      <c r="A298" s="249" t="s">
        <v>2</v>
      </c>
      <c r="B298" s="15" t="s">
        <v>89</v>
      </c>
      <c r="C298" s="15" t="s">
        <v>72</v>
      </c>
      <c r="D298" s="16">
        <v>260807</v>
      </c>
      <c r="E298" s="16">
        <v>260807</v>
      </c>
      <c r="F298" s="16">
        <f>E298-D298</f>
        <v>0</v>
      </c>
    </row>
    <row r="299" spans="1:6" ht="12.75">
      <c r="A299" s="250"/>
      <c r="B299" s="18"/>
      <c r="C299" s="18"/>
      <c r="D299" s="128">
        <v>32647.12</v>
      </c>
      <c r="E299" s="128">
        <v>5892.7</v>
      </c>
      <c r="F299" s="128">
        <f>E299-D299</f>
        <v>-26754.42</v>
      </c>
    </row>
    <row r="301" spans="1:6" ht="12.75">
      <c r="A301" s="254" t="s">
        <v>187</v>
      </c>
      <c r="B301" s="254"/>
      <c r="C301" s="254"/>
      <c r="D301" s="254"/>
      <c r="E301" s="254"/>
      <c r="F301" s="254"/>
    </row>
    <row r="302" spans="1:6" ht="12.75">
      <c r="A302" s="254" t="s">
        <v>188</v>
      </c>
      <c r="B302" s="254"/>
      <c r="C302" s="254"/>
      <c r="D302" s="254"/>
      <c r="E302" s="254"/>
      <c r="F302" s="254"/>
    </row>
  </sheetData>
  <sheetProtection/>
  <mergeCells count="149">
    <mergeCell ref="A211:A212"/>
    <mergeCell ref="F205:F207"/>
    <mergeCell ref="C277:C279"/>
    <mergeCell ref="D82:E82"/>
    <mergeCell ref="D96:E96"/>
    <mergeCell ref="A81:A83"/>
    <mergeCell ref="A85:A86"/>
    <mergeCell ref="A95:A97"/>
    <mergeCell ref="D95:E95"/>
    <mergeCell ref="D206:E206"/>
    <mergeCell ref="F114:F116"/>
    <mergeCell ref="D115:E115"/>
    <mergeCell ref="B187:B189"/>
    <mergeCell ref="C187:C189"/>
    <mergeCell ref="A152:F152"/>
    <mergeCell ref="A121:A126"/>
    <mergeCell ref="A153:F153"/>
    <mergeCell ref="A154:F154"/>
    <mergeCell ref="B205:B207"/>
    <mergeCell ref="C114:C116"/>
    <mergeCell ref="A302:F302"/>
    <mergeCell ref="A263:F263"/>
    <mergeCell ref="A264:F264"/>
    <mergeCell ref="A265:F265"/>
    <mergeCell ref="A266:F266"/>
    <mergeCell ref="A301:F301"/>
    <mergeCell ref="F277:F279"/>
    <mergeCell ref="A151:F151"/>
    <mergeCell ref="B81:B83"/>
    <mergeCell ref="A76:F76"/>
    <mergeCell ref="D292:E292"/>
    <mergeCell ref="F292:F294"/>
    <mergeCell ref="F81:F83"/>
    <mergeCell ref="D81:E81"/>
    <mergeCell ref="D187:E187"/>
    <mergeCell ref="F187:F189"/>
    <mergeCell ref="D188:E188"/>
    <mergeCell ref="F95:F97"/>
    <mergeCell ref="F33:F35"/>
    <mergeCell ref="A38:A45"/>
    <mergeCell ref="D34:E34"/>
    <mergeCell ref="D5:E5"/>
    <mergeCell ref="F4:F6"/>
    <mergeCell ref="B4:B6"/>
    <mergeCell ref="C4:C6"/>
    <mergeCell ref="D4:E4"/>
    <mergeCell ref="B57:B59"/>
    <mergeCell ref="C57:C59"/>
    <mergeCell ref="B33:B35"/>
    <mergeCell ref="C33:C35"/>
    <mergeCell ref="A243:F243"/>
    <mergeCell ref="A233:A235"/>
    <mergeCell ref="A292:A294"/>
    <mergeCell ref="D219:E219"/>
    <mergeCell ref="B219:B221"/>
    <mergeCell ref="C219:C221"/>
    <mergeCell ref="F219:F221"/>
    <mergeCell ref="A219:A221"/>
    <mergeCell ref="A225:A226"/>
    <mergeCell ref="D220:E220"/>
    <mergeCell ref="A286:F286"/>
    <mergeCell ref="D277:E277"/>
    <mergeCell ref="D293:E293"/>
    <mergeCell ref="B277:B279"/>
    <mergeCell ref="D205:E205"/>
    <mergeCell ref="A73:A74"/>
    <mergeCell ref="B233:B235"/>
    <mergeCell ref="C205:C207"/>
    <mergeCell ref="B95:B97"/>
    <mergeCell ref="C95:C97"/>
    <mergeCell ref="C81:C83"/>
    <mergeCell ref="B139:B141"/>
    <mergeCell ref="C139:C141"/>
    <mergeCell ref="D139:E139"/>
    <mergeCell ref="A4:A6"/>
    <mergeCell ref="A7:A8"/>
    <mergeCell ref="A10:A19"/>
    <mergeCell ref="A20:A21"/>
    <mergeCell ref="A22:A23"/>
    <mergeCell ref="A25:F25"/>
    <mergeCell ref="A26:F26"/>
    <mergeCell ref="D57:E57"/>
    <mergeCell ref="F57:F59"/>
    <mergeCell ref="A27:F27"/>
    <mergeCell ref="A57:A59"/>
    <mergeCell ref="A33:A35"/>
    <mergeCell ref="A48:A49"/>
    <mergeCell ref="D33:E33"/>
    <mergeCell ref="A99:A100"/>
    <mergeCell ref="D58:E58"/>
    <mergeCell ref="A144:A145"/>
    <mergeCell ref="A146:A147"/>
    <mergeCell ref="A132:F132"/>
    <mergeCell ref="A133:F133"/>
    <mergeCell ref="A60:A61"/>
    <mergeCell ref="A63:A64"/>
    <mergeCell ref="A71:A72"/>
    <mergeCell ref="A127:A128"/>
    <mergeCell ref="A148:A149"/>
    <mergeCell ref="A105:F105"/>
    <mergeCell ref="A130:F130"/>
    <mergeCell ref="A131:F131"/>
    <mergeCell ref="A114:A116"/>
    <mergeCell ref="A139:A141"/>
    <mergeCell ref="F139:F141"/>
    <mergeCell ref="D140:E140"/>
    <mergeCell ref="B114:B116"/>
    <mergeCell ref="D114:E114"/>
    <mergeCell ref="A167:A169"/>
    <mergeCell ref="A172:A173"/>
    <mergeCell ref="A174:A175"/>
    <mergeCell ref="F167:F169"/>
    <mergeCell ref="D168:E168"/>
    <mergeCell ref="C167:C169"/>
    <mergeCell ref="D167:E167"/>
    <mergeCell ref="B167:B169"/>
    <mergeCell ref="A176:A177"/>
    <mergeCell ref="A178:A179"/>
    <mergeCell ref="A187:A189"/>
    <mergeCell ref="A192:A193"/>
    <mergeCell ref="A194:A195"/>
    <mergeCell ref="A196:A197"/>
    <mergeCell ref="A205:A207"/>
    <mergeCell ref="A209:A210"/>
    <mergeCell ref="F250:F252"/>
    <mergeCell ref="D251:E251"/>
    <mergeCell ref="A254:A255"/>
    <mergeCell ref="B250:B252"/>
    <mergeCell ref="C250:C252"/>
    <mergeCell ref="A250:A252"/>
    <mergeCell ref="A256:A257"/>
    <mergeCell ref="D250:E250"/>
    <mergeCell ref="C233:C235"/>
    <mergeCell ref="A244:F244"/>
    <mergeCell ref="D234:E234"/>
    <mergeCell ref="D233:E233"/>
    <mergeCell ref="A239:A240"/>
    <mergeCell ref="F233:F235"/>
    <mergeCell ref="A242:F242"/>
    <mergeCell ref="B292:B294"/>
    <mergeCell ref="A296:A297"/>
    <mergeCell ref="A298:A299"/>
    <mergeCell ref="A258:A259"/>
    <mergeCell ref="A260:A261"/>
    <mergeCell ref="A277:A279"/>
    <mergeCell ref="A283:A284"/>
    <mergeCell ref="A267:F267"/>
    <mergeCell ref="C292:C294"/>
    <mergeCell ref="D278:E27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58"/>
  <sheetViews>
    <sheetView zoomScalePageLayoutView="0" workbookViewId="0" topLeftCell="A1">
      <selection activeCell="A54" sqref="A54"/>
    </sheetView>
  </sheetViews>
  <sheetFormatPr defaultColWidth="9.00390625" defaultRowHeight="12.75"/>
  <cols>
    <col min="1" max="1" width="49.375" style="0" customWidth="1"/>
    <col min="2" max="2" width="13.00390625" style="0" customWidth="1"/>
    <col min="3" max="3" width="12.375" style="0" customWidth="1"/>
    <col min="4" max="4" width="10.625" style="0" customWidth="1"/>
    <col min="5" max="5" width="10.125" style="0" bestFit="1" customWidth="1"/>
  </cols>
  <sheetData>
    <row r="3" spans="1:4" ht="15.75">
      <c r="A3" s="273" t="s">
        <v>95</v>
      </c>
      <c r="B3" s="273"/>
      <c r="C3" s="273"/>
      <c r="D3" s="273"/>
    </row>
    <row r="4" spans="1:4" ht="15.75">
      <c r="A4" s="273" t="s">
        <v>177</v>
      </c>
      <c r="B4" s="273"/>
      <c r="C4" s="273"/>
      <c r="D4" s="148"/>
    </row>
    <row r="5" spans="1:4" ht="15.75">
      <c r="A5" s="34"/>
      <c r="B5" s="34"/>
      <c r="C5" s="34"/>
      <c r="D5" s="35"/>
    </row>
    <row r="6" spans="1:4" ht="15.75">
      <c r="A6" s="34"/>
      <c r="B6" s="34"/>
      <c r="C6" s="34"/>
      <c r="D6" s="35"/>
    </row>
    <row r="7" spans="1:4" ht="15.75">
      <c r="A7" s="34"/>
      <c r="B7" s="34"/>
      <c r="C7" s="34"/>
      <c r="D7" s="35"/>
    </row>
    <row r="8" ht="13.5" thickBot="1"/>
    <row r="9" spans="1:4" s="32" customFormat="1" ht="48.75" thickBot="1">
      <c r="A9" s="33" t="s">
        <v>49</v>
      </c>
      <c r="B9" s="149" t="s">
        <v>181</v>
      </c>
      <c r="C9" s="149" t="s">
        <v>178</v>
      </c>
      <c r="D9" s="150" t="s">
        <v>93</v>
      </c>
    </row>
    <row r="10" spans="1:4" ht="12.75">
      <c r="A10" s="19"/>
      <c r="B10" s="8"/>
      <c r="C10" s="144"/>
      <c r="D10" s="145"/>
    </row>
    <row r="11" spans="1:4" s="40" customFormat="1" ht="12.75">
      <c r="A11" s="39" t="s">
        <v>94</v>
      </c>
      <c r="B11" s="37"/>
      <c r="C11" s="142"/>
      <c r="D11" s="38"/>
    </row>
    <row r="12" spans="1:4" ht="25.5">
      <c r="A12" s="36" t="s">
        <v>113</v>
      </c>
      <c r="B12" s="37">
        <v>345000</v>
      </c>
      <c r="C12" s="142">
        <v>363750.25</v>
      </c>
      <c r="D12" s="38">
        <f>SUM(C12/B12*100)</f>
        <v>105.43485507246378</v>
      </c>
    </row>
    <row r="13" spans="1:4" ht="12.75">
      <c r="A13" s="36"/>
      <c r="B13" s="37"/>
      <c r="C13" s="142"/>
      <c r="D13" s="38"/>
    </row>
    <row r="14" spans="1:4" ht="38.25">
      <c r="A14" s="36" t="s">
        <v>133</v>
      </c>
      <c r="B14" s="37">
        <v>25000</v>
      </c>
      <c r="C14" s="142">
        <v>43422.56</v>
      </c>
      <c r="D14" s="38">
        <f>SUM(C14/B14*100)</f>
        <v>173.69024</v>
      </c>
    </row>
    <row r="15" spans="1:4" ht="12.75">
      <c r="A15" s="36"/>
      <c r="B15" s="37"/>
      <c r="C15" s="142"/>
      <c r="D15" s="38"/>
    </row>
    <row r="16" spans="1:4" ht="38.25">
      <c r="A16" s="36" t="s">
        <v>134</v>
      </c>
      <c r="B16" s="37">
        <v>2721000</v>
      </c>
      <c r="C16" s="142">
        <v>2912429.51</v>
      </c>
      <c r="D16" s="38">
        <f>SUM(C16/B16*100)</f>
        <v>107.03526313855198</v>
      </c>
    </row>
    <row r="17" spans="1:4" ht="12.75">
      <c r="A17" s="36" t="s">
        <v>116</v>
      </c>
      <c r="B17" s="37">
        <v>1864000</v>
      </c>
      <c r="C17" s="142">
        <v>1989867.21</v>
      </c>
      <c r="D17" s="38">
        <f>SUM(C17/B17*100)</f>
        <v>106.75253272532188</v>
      </c>
    </row>
    <row r="18" spans="1:4" ht="12.75">
      <c r="A18" s="36"/>
      <c r="B18" s="37"/>
      <c r="C18" s="142"/>
      <c r="D18" s="38"/>
    </row>
    <row r="19" spans="1:5" ht="25.5">
      <c r="A19" s="36" t="s">
        <v>114</v>
      </c>
      <c r="B19" s="37">
        <v>2762761</v>
      </c>
      <c r="C19" s="142">
        <v>7532984.59</v>
      </c>
      <c r="D19" s="38">
        <f>SUM(C19/B19*100)</f>
        <v>272.66146402095586</v>
      </c>
      <c r="E19" s="143"/>
    </row>
    <row r="20" spans="1:4" ht="13.5" thickBot="1">
      <c r="A20" s="29"/>
      <c r="B20" s="9"/>
      <c r="C20" s="60"/>
      <c r="D20" s="27"/>
    </row>
    <row r="21" spans="1:4" ht="12.75" hidden="1">
      <c r="A21" s="36"/>
      <c r="B21" s="37"/>
      <c r="C21" s="37"/>
      <c r="D21" s="38"/>
    </row>
    <row r="22" spans="1:4" ht="14.25" customHeight="1" hidden="1">
      <c r="A22" s="63"/>
      <c r="B22" s="64"/>
      <c r="C22" s="64"/>
      <c r="D22" s="65"/>
    </row>
    <row r="23" spans="1:5" ht="12.75" hidden="1">
      <c r="A23" s="36"/>
      <c r="B23" s="37"/>
      <c r="C23" s="37"/>
      <c r="D23" s="38"/>
      <c r="E23" s="58"/>
    </row>
    <row r="24" spans="1:4" ht="12.75" hidden="1">
      <c r="A24" s="29"/>
      <c r="B24" s="9"/>
      <c r="C24" s="9"/>
      <c r="D24" s="20"/>
    </row>
    <row r="25" spans="1:4" ht="13.5" customHeight="1" hidden="1">
      <c r="A25" s="29"/>
      <c r="B25" s="9"/>
      <c r="C25" s="9"/>
      <c r="D25" s="20"/>
    </row>
    <row r="26" spans="1:4" ht="13.5" customHeight="1" hidden="1">
      <c r="A26" s="29"/>
      <c r="B26" s="9"/>
      <c r="C26" s="9"/>
      <c r="D26" s="20"/>
    </row>
    <row r="27" spans="1:4" ht="13.5" hidden="1" thickBot="1">
      <c r="A27" s="24"/>
      <c r="B27" s="9"/>
      <c r="C27" s="9"/>
      <c r="D27" s="20"/>
    </row>
    <row r="28" spans="1:4" ht="12.75">
      <c r="A28" s="28"/>
      <c r="B28" s="21"/>
      <c r="C28" s="21"/>
      <c r="D28" s="22"/>
    </row>
    <row r="29" spans="1:4" s="32" customFormat="1" ht="12.75">
      <c r="A29" s="39" t="s">
        <v>183</v>
      </c>
      <c r="B29" s="30">
        <f>SUM(B12+B14+B16+B19+B21+B23)</f>
        <v>5853761</v>
      </c>
      <c r="C29" s="30">
        <f>SUM(C12+C14+C16+C19+C21+C23)</f>
        <v>10852586.91</v>
      </c>
      <c r="D29" s="31">
        <f>SUM(C29/B29*100)</f>
        <v>185.39511452551616</v>
      </c>
    </row>
    <row r="30" spans="1:4" ht="13.5" thickBot="1">
      <c r="A30" s="25"/>
      <c r="B30" s="26"/>
      <c r="C30" s="26"/>
      <c r="D30" s="27"/>
    </row>
    <row r="31" ht="12.75">
      <c r="A31" s="23"/>
    </row>
    <row r="32" ht="12.75">
      <c r="A32" s="23"/>
    </row>
    <row r="33" ht="12.75">
      <c r="A33" s="23"/>
    </row>
    <row r="44" ht="12.75">
      <c r="B44" t="s">
        <v>211</v>
      </c>
    </row>
    <row r="45" ht="12.75">
      <c r="B45" s="202" t="s">
        <v>212</v>
      </c>
    </row>
    <row r="58" ht="12.75">
      <c r="A58" s="4"/>
    </row>
  </sheetData>
  <sheetProtection/>
  <mergeCells count="2">
    <mergeCell ref="A3:D3"/>
    <mergeCell ref="A4:C4"/>
  </mergeCells>
  <printOptions/>
  <pageMargins left="0.75" right="0.43" top="0.55" bottom="0.54" header="0.32" footer="0.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melki</dc:creator>
  <cp:keywords/>
  <dc:description/>
  <cp:lastModifiedBy>OEM</cp:lastModifiedBy>
  <cp:lastPrinted>2011-04-01T06:53:42Z</cp:lastPrinted>
  <dcterms:created xsi:type="dcterms:W3CDTF">2006-11-09T16:52:08Z</dcterms:created>
  <dcterms:modified xsi:type="dcterms:W3CDTF">2011-04-01T07:06:59Z</dcterms:modified>
  <cp:category/>
  <cp:version/>
  <cp:contentType/>
  <cp:contentStatus/>
</cp:coreProperties>
</file>