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activeTab="0"/>
  </bookViews>
  <sheets>
    <sheet name="2007" sheetId="1" r:id="rId1"/>
  </sheets>
  <definedNames>
    <definedName name="_xlnm.Print_Area" localSheetId="0">'2007'!$A$1:$H$143</definedName>
  </definedNames>
  <calcPr fullCalcOnLoad="1"/>
</workbook>
</file>

<file path=xl/sharedStrings.xml><?xml version="1.0" encoding="utf-8"?>
<sst xmlns="http://schemas.openxmlformats.org/spreadsheetml/2006/main" count="232" uniqueCount="148">
  <si>
    <t>Dział</t>
  </si>
  <si>
    <t>Rozdział</t>
  </si>
  <si>
    <t>Paragraf</t>
  </si>
  <si>
    <t>Treść</t>
  </si>
  <si>
    <t>Gospodarka mieszkaniowa</t>
  </si>
  <si>
    <t>Gospodarka gruntami i nieruchomościami</t>
  </si>
  <si>
    <t>Wpływy z różnych opłat</t>
  </si>
  <si>
    <t>Wpływy z usług</t>
  </si>
  <si>
    <t>Działalność usługowa</t>
  </si>
  <si>
    <t>Cmentarze</t>
  </si>
  <si>
    <t>Administracja publiczna</t>
  </si>
  <si>
    <t>Urzędy wojewódzkie</t>
  </si>
  <si>
    <t>Wpływy z podatku dochodowego od osób fizycznych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</si>
  <si>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</si>
  <si>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</si>
  <si>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</si>
  <si>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</si>
  <si>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</si>
  <si>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</si>
  <si>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opłaty targowej</t>
  </si>
  <si>
    <t>Wpływy z opłaty skarbowej</t>
  </si>
  <si>
    <t>Wpływy z różnych rozliczeń</t>
  </si>
  <si>
    <t>Pozostałe odsetki</t>
  </si>
  <si>
    <t>Wpływy z różnych dochodów</t>
  </si>
  <si>
    <t>Podatek dochodowy od osób fizycznych</t>
  </si>
  <si>
    <t>Podatek dochodowy od osób prawnych</t>
  </si>
  <si>
    <t>Różne rozliczenia</t>
  </si>
  <si>
    <t>Subwencje ogólne z budżetu państwa</t>
  </si>
  <si>
    <t>Różne rozliczenia finansowe</t>
  </si>
  <si>
    <t>Ośrodki pomocy społecznej</t>
  </si>
  <si>
    <t>Usługi opiekuńcze i specjalistyczne usługi opiekuńcze</t>
  </si>
  <si>
    <t>Gospodarka komunalna i ochrona środowiska</t>
  </si>
  <si>
    <t>Gospodarka ściekowa i ochrona wód</t>
  </si>
  <si>
    <t>Kultura fizyczna i sport</t>
  </si>
  <si>
    <t>Instytucje kultury fizycznej</t>
  </si>
  <si>
    <t>Razem</t>
  </si>
  <si>
    <t>Urzędy naczelnych organów władzy państwowej, kontroli i ochrony prawa oraz sądownictwa</t>
  </si>
  <si>
    <t>Podatek od działalności gospodarczej osób fizycznych, opłacany w formie karty podatkowej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</si>
  <si>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</si>
  <si>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</si>
  <si>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</si>
  <si>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Wpływy z opłat za zarząd, użytkowanie i użytkowanie wieczyste nieruchomości</t>
  </si>
  <si>
    <t>0470</t>
  </si>
  <si>
    <t>0690</t>
  </si>
  <si>
    <t>0750</t>
  </si>
  <si>
    <t>0760</t>
  </si>
  <si>
    <t>0770</t>
  </si>
  <si>
    <t>0830</t>
  </si>
  <si>
    <t>2010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</si>
  <si>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</si>
  <si>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</si>
  <si>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</si>
  <si>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</si>
  <si>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</si>
  <si>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</si>
  <si>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</si>
  <si>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</si>
  <si>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</si>
  <si>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</si>
  <si>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</si>
  <si>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</si>
  <si>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0920</t>
  </si>
  <si>
    <t>0970</t>
  </si>
  <si>
    <t>0010</t>
  </si>
  <si>
    <t>0020</t>
  </si>
  <si>
    <t>2920</t>
  </si>
  <si>
    <t>2360</t>
  </si>
  <si>
    <t>Dochody jednostek samorządu terytorialnego związane z realizacją zadań z zakresu administracji rządowej oraz innych zadań zleconych ustawami</t>
  </si>
  <si>
    <t>Transport i łączność</t>
  </si>
  <si>
    <t>Drogi publiczne gminne</t>
  </si>
  <si>
    <t>Część wyrównawcza subwencji ogólnej dla gmin</t>
  </si>
  <si>
    <t>Część równoważąca subwencji ogólnej dla gmin</t>
  </si>
  <si>
    <t>Pomoc społeczna</t>
  </si>
  <si>
    <t>2320</t>
  </si>
  <si>
    <t xml:space="preserve">  </t>
  </si>
  <si>
    <t>2030</t>
  </si>
  <si>
    <t>Edukacyjna opieka wychowawcza</t>
  </si>
  <si>
    <t>Pomoc materialna dla uczniów</t>
  </si>
  <si>
    <t>2020</t>
  </si>
  <si>
    <t>Wpływy z tytułu przekształcenia prawa użytkowania wieczystego przysługujacego osobom fizycznym w prawo własności</t>
  </si>
  <si>
    <t>Dotacje celowe otrzymane z budżetu państwa na zadania bieżące realizowane przez gminę na podstawie porozumień z organami administracji rządowej</t>
  </si>
  <si>
    <t>Dochody od osób prawnych, od osób fizycznych i od innych jednostek nieposiadających osobowości prawnej oraz wydatki związane z ich poborem</t>
  </si>
  <si>
    <t>Wpływy z podatku rolnego, podatku leśnego, podatku od czynności cywilnoprawnych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</si>
  <si>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</si>
  <si>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3</t>
  </si>
  <si>
    <t>Składki na ubezpieczenie zdrowotne opłacane za osoby pobierające niektóre świdaczenia z pomocy społecznej oraz niektóre świadczenia rodzinne</t>
  </si>
  <si>
    <t>Wpływy z róznych dochodów</t>
  </si>
  <si>
    <t>Pozostała działalność</t>
  </si>
  <si>
    <t>Dochody z najmu i dzierżawy składników majątkowych Skarbu Państwa, j.s.t.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</si>
  <si>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 związkom gmin) ustawami</t>
  </si>
  <si>
    <t>Dotacje celowe otrzymane z budżetu państwa na realizację zadań bieżących z zakresu administracji rządowej oraz innych zadań zleconych gminie (związkom gmin) ustawami</t>
  </si>
  <si>
    <t>Zasiłki i pomoc w naturze oraz składki na ubezpieczenia emerytalne i rentowe</t>
  </si>
  <si>
    <t>0978</t>
  </si>
  <si>
    <t>6298</t>
  </si>
  <si>
    <t>Ochrona zdrowia</t>
  </si>
  <si>
    <t>2888</t>
  </si>
  <si>
    <t>2889</t>
  </si>
  <si>
    <t>Wpłaty z tytułu odpłatnego nabycia prawa własności oraz prawa użytkowania wieczystego nieruchomości</t>
  </si>
  <si>
    <t>Podatek od spadków i darowizn</t>
  </si>
  <si>
    <t>Podatek od posiadania psów</t>
  </si>
  <si>
    <t>Środki na dofinansowanie własnych zadań bieżących gmin (związków gmin), powiatów (związków powiatów), samorządów województw, pozyskane z innych źródeł</t>
  </si>
  <si>
    <t>Wpływy  z opłat za wydanie zezwoleń na sprzedaż alkoholu</t>
  </si>
  <si>
    <t>Dotacje celowe otrzymane z budżetu państwa na realizację własnych zadan bieżących gmin (związków gmin)</t>
  </si>
  <si>
    <t>Świadczenia rodzinne, zaliczka alimentacyjna oraz składki na ubezpieczenia emerytalne i rentowe z ubezpieczenia społecznego</t>
  </si>
  <si>
    <t>Powiatowe centra pomocy rodzinie</t>
  </si>
  <si>
    <t>Dotacje celowe otrzymane z powiatu na zadania bieżące realizowane na podstawie porozumień (umów) między jednostkami samorządu terytorialnego</t>
  </si>
  <si>
    <t>Dotacja celowa otrzymana przez jst od innej jst będącej instytucją wdrażającą na zadania bieżące realizowane na podstawie porozumień (umów)</t>
  </si>
  <si>
    <t>Dotacje otrzymane z funduszy celowych na finansowanie lub dofinansowanie kosztów realizacji inwestycji i zakupów inwestycyjnych jednostek sektora finansów publicznych</t>
  </si>
  <si>
    <t>2680</t>
  </si>
  <si>
    <t>Rekompensaty utraconych dochodów w podatkach i opłatach lokalnych</t>
  </si>
  <si>
    <t>6260</t>
  </si>
  <si>
    <t>Środki na dofinansowanie własnych inwestycji gmin(związków gmin), powiatów (związków powiatów), samorządów województw pozyskane z innych źródeł</t>
  </si>
  <si>
    <t>2707</t>
  </si>
  <si>
    <t>Pozostałe zadania w zakresie polityki społecznej</t>
  </si>
  <si>
    <t>%</t>
  </si>
  <si>
    <t>0490</t>
  </si>
  <si>
    <t>Przedszkola</t>
  </si>
  <si>
    <t>Oświata i wychowanie</t>
  </si>
  <si>
    <t>6310</t>
  </si>
  <si>
    <t>Dotacje celowe otrzymane z budżetu państwa na inwestycje i zakupy inwestycyjne z zakresu administracji rządowej oraz innych zadań zleconych gminom ustawami</t>
  </si>
  <si>
    <t>Kultura i ochrona dziedzictwa narodowego</t>
  </si>
  <si>
    <t>Pozostałe zadania w zakresie kultury</t>
  </si>
  <si>
    <t>0960</t>
  </si>
  <si>
    <t>Otrzymane spadki, zapisy i darowizny w postaci pieniężnej</t>
  </si>
  <si>
    <t>010</t>
  </si>
  <si>
    <t>Rolnictwo i łowiectwo</t>
  </si>
  <si>
    <t>2910</t>
  </si>
  <si>
    <t>Wpływy ze zwrotów dotacji wykorzystanych niezgodnie z przeznaczeniem lub pobranych w nadmiernej wysokości</t>
  </si>
  <si>
    <t>2708</t>
  </si>
  <si>
    <t>01095</t>
  </si>
  <si>
    <t>Drogi publiczne powiatowe</t>
  </si>
  <si>
    <t>dotacje celowe otrzymane z powiatu na zadania bieżące realizowane na podstawie porozumień (umów) między jednostkami samorządu terytorialnego</t>
  </si>
  <si>
    <t>Dotacje celowe otrzymane z budżetu państwa na realizację własnych zadań bieżących gmin (związków gmin)</t>
  </si>
  <si>
    <t>2709</t>
  </si>
  <si>
    <t>Promocja jednostek samorządu terytorialnego</t>
  </si>
  <si>
    <t xml:space="preserve">WYKONANIE </t>
  </si>
  <si>
    <t xml:space="preserve">PLAN           </t>
  </si>
  <si>
    <t>Wybory do sejmu i senatu</t>
  </si>
  <si>
    <t>Gospodarka odpadami</t>
  </si>
  <si>
    <t>Dotacje celowe otrzymane z powiatu na zadania bieżące realizowane na podstawie porozumień między jst</t>
  </si>
  <si>
    <t>Urzędy naczelnych organów władzy państwowej, kontroli i ochrony prawa</t>
  </si>
  <si>
    <t>6330</t>
  </si>
  <si>
    <t>Dotacje celowe otrzymane z budżetu państwa na realizację inwestycji i zakupów inwestycyjnych własnych gmin (związków gmin)</t>
  </si>
  <si>
    <t>2701</t>
  </si>
  <si>
    <t xml:space="preserve">Plan i wykonanie dochodów za 2007 rok                                                           wg klasyfikacji budżetowej </t>
  </si>
  <si>
    <t>Tabela nr 2</t>
  </si>
  <si>
    <t>Wpływy  z innych lokalnych opłat pobieranych przez jst. na podstawie odrębnych ustaw</t>
  </si>
  <si>
    <t>Srodki na dofinasowanie własnych inwestycji gmin (związków gmin), powiatów (związków powiatów), samorządów województw, pozyskane z innych źródeł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</si>
</sst>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,???,??0.00"/>
    <numFmt numFmtId="174" formatCode="?????"/>
    <numFmt numFmtId="175" formatCode="000"/>
    <numFmt numFmtId="176" formatCode="???,??0.00"/>
    <numFmt numFmtId="177" formatCode="??,??0.00"/>
    <numFmt numFmtId="178" formatCode="?,??0.00"/>
    <numFmt numFmtId="179" formatCode="?"/>
    <numFmt numFmtId="180" formatCode="??0.00"/>
    <numFmt numFmtId="181" formatCode="??,???,??0.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/>
    </xf>
    <xf numFmtId="172" fontId="4" fillId="2" borderId="1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173" fontId="4" fillId="2" borderId="5" xfId="0" applyNumberFormat="1" applyFont="1" applyFill="1" applyBorder="1" applyAlignment="1">
      <alignment horizontal="right" vertical="top"/>
    </xf>
    <xf numFmtId="0" fontId="0" fillId="3" borderId="2" xfId="0" applyFill="1" applyBorder="1" applyAlignment="1">
      <alignment/>
    </xf>
    <xf numFmtId="0" fontId="0" fillId="4" borderId="6" xfId="0" applyFill="1" applyBorder="1" applyAlignment="1">
      <alignment/>
    </xf>
    <xf numFmtId="174" fontId="3" fillId="4" borderId="6" xfId="0" applyNumberFormat="1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173" fontId="3" fillId="4" borderId="7" xfId="0" applyNumberFormat="1" applyFont="1" applyFill="1" applyBorder="1" applyAlignment="1">
      <alignment horizontal="right" vertical="top"/>
    </xf>
    <xf numFmtId="173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left" vertical="top"/>
    </xf>
    <xf numFmtId="176" fontId="3" fillId="0" borderId="5" xfId="0" applyNumberFormat="1" applyFont="1" applyBorder="1" applyAlignment="1">
      <alignment horizontal="right" vertical="top"/>
    </xf>
    <xf numFmtId="176" fontId="3" fillId="0" borderId="7" xfId="0" applyNumberFormat="1" applyFont="1" applyBorder="1" applyAlignment="1">
      <alignment horizontal="right" vertical="top"/>
    </xf>
    <xf numFmtId="177" fontId="3" fillId="0" borderId="5" xfId="0" applyNumberFormat="1" applyFont="1" applyBorder="1" applyAlignment="1">
      <alignment horizontal="right" vertical="top"/>
    </xf>
    <xf numFmtId="177" fontId="3" fillId="0" borderId="7" xfId="0" applyNumberFormat="1" applyFont="1" applyBorder="1" applyAlignment="1">
      <alignment horizontal="right" vertical="top"/>
    </xf>
    <xf numFmtId="173" fontId="3" fillId="0" borderId="7" xfId="0" applyNumberFormat="1" applyFont="1" applyBorder="1" applyAlignment="1">
      <alignment horizontal="right" vertical="top"/>
    </xf>
    <xf numFmtId="177" fontId="4" fillId="2" borderId="5" xfId="0" applyNumberFormat="1" applyFont="1" applyFill="1" applyBorder="1" applyAlignment="1">
      <alignment horizontal="right" vertical="top"/>
    </xf>
    <xf numFmtId="177" fontId="3" fillId="4" borderId="7" xfId="0" applyNumberFormat="1" applyFont="1" applyFill="1" applyBorder="1" applyAlignment="1">
      <alignment horizontal="right" vertical="top"/>
    </xf>
    <xf numFmtId="176" fontId="4" fillId="2" borderId="5" xfId="0" applyNumberFormat="1" applyFont="1" applyFill="1" applyBorder="1" applyAlignment="1">
      <alignment horizontal="right" vertical="top"/>
    </xf>
    <xf numFmtId="176" fontId="3" fillId="4" borderId="7" xfId="0" applyNumberFormat="1" applyFont="1" applyFill="1" applyBorder="1" applyAlignment="1">
      <alignment horizontal="right" vertical="top"/>
    </xf>
    <xf numFmtId="0" fontId="0" fillId="4" borderId="1" xfId="0" applyFill="1" applyBorder="1" applyAlignment="1">
      <alignment/>
    </xf>
    <xf numFmtId="178" fontId="3" fillId="4" borderId="7" xfId="0" applyNumberFormat="1" applyFont="1" applyFill="1" applyBorder="1" applyAlignment="1">
      <alignment horizontal="right" vertical="top"/>
    </xf>
    <xf numFmtId="178" fontId="3" fillId="0" borderId="5" xfId="0" applyNumberFormat="1" applyFont="1" applyBorder="1" applyAlignment="1">
      <alignment horizontal="right" vertical="top"/>
    </xf>
    <xf numFmtId="0" fontId="0" fillId="2" borderId="6" xfId="0" applyFill="1" applyBorder="1" applyAlignment="1">
      <alignment/>
    </xf>
    <xf numFmtId="172" fontId="4" fillId="2" borderId="6" xfId="0" applyNumberFormat="1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179" fontId="1" fillId="0" borderId="0" xfId="0" applyNumberFormat="1" applyFont="1" applyAlignment="1">
      <alignment horizontal="left" vertical="top"/>
    </xf>
    <xf numFmtId="178" fontId="3" fillId="0" borderId="7" xfId="0" applyNumberFormat="1" applyFont="1" applyBorder="1" applyAlignment="1">
      <alignment horizontal="right" vertical="top"/>
    </xf>
    <xf numFmtId="180" fontId="3" fillId="0" borderId="7" xfId="0" applyNumberFormat="1" applyFont="1" applyBorder="1" applyAlignment="1">
      <alignment horizontal="right" vertical="top"/>
    </xf>
    <xf numFmtId="173" fontId="4" fillId="2" borderId="7" xfId="0" applyNumberFormat="1" applyFont="1" applyFill="1" applyBorder="1" applyAlignment="1">
      <alignment horizontal="right" vertical="top"/>
    </xf>
    <xf numFmtId="4" fontId="4" fillId="2" borderId="5" xfId="0" applyNumberFormat="1" applyFont="1" applyFill="1" applyBorder="1" applyAlignment="1">
      <alignment horizontal="right" vertical="top"/>
    </xf>
    <xf numFmtId="0" fontId="0" fillId="0" borderId="8" xfId="0" applyBorder="1" applyAlignment="1">
      <alignment/>
    </xf>
    <xf numFmtId="0" fontId="3" fillId="0" borderId="7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4" fontId="3" fillId="4" borderId="7" xfId="0" applyNumberFormat="1" applyFont="1" applyFill="1" applyBorder="1" applyAlignment="1">
      <alignment horizontal="right" vertical="top"/>
    </xf>
    <xf numFmtId="4" fontId="4" fillId="2" borderId="7" xfId="0" applyNumberFormat="1" applyFont="1" applyFill="1" applyBorder="1" applyAlignment="1">
      <alignment horizontal="right" vertical="top"/>
    </xf>
    <xf numFmtId="0" fontId="2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Alignment="1">
      <alignment vertical="center"/>
    </xf>
    <xf numFmtId="181" fontId="4" fillId="0" borderId="0" xfId="0" applyNumberFormat="1" applyFont="1" applyAlignment="1">
      <alignment horizontal="right" vertical="center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0" fillId="0" borderId="0" xfId="0" applyNumberFormat="1" applyAlignment="1">
      <alignment/>
    </xf>
    <xf numFmtId="49" fontId="0" fillId="0" borderId="9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0" fillId="2" borderId="13" xfId="0" applyNumberFormat="1" applyFill="1" applyBorder="1" applyAlignment="1">
      <alignment/>
    </xf>
    <xf numFmtId="49" fontId="0" fillId="4" borderId="14" xfId="0" applyNumberFormat="1" applyFill="1" applyBorder="1" applyAlignment="1">
      <alignment/>
    </xf>
    <xf numFmtId="49" fontId="0" fillId="2" borderId="14" xfId="0" applyNumberFormat="1" applyFill="1" applyBorder="1" applyAlignment="1">
      <alignment/>
    </xf>
    <xf numFmtId="49" fontId="0" fillId="4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5" xfId="0" applyBorder="1" applyAlignment="1">
      <alignment/>
    </xf>
    <xf numFmtId="0" fontId="3" fillId="0" borderId="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4" fillId="2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4" fontId="3" fillId="4" borderId="10" xfId="0" applyNumberFormat="1" applyFont="1" applyFill="1" applyBorder="1" applyAlignment="1">
      <alignment horizontal="left" vertical="top"/>
    </xf>
    <xf numFmtId="0" fontId="0" fillId="0" borderId="31" xfId="0" applyBorder="1" applyAlignment="1">
      <alignment/>
    </xf>
    <xf numFmtId="4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3" fillId="0" borderId="35" xfId="0" applyNumberFormat="1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3" fillId="0" borderId="37" xfId="0" applyNumberFormat="1" applyFont="1" applyBorder="1" applyAlignment="1">
      <alignment horizontal="left" vertical="top"/>
    </xf>
    <xf numFmtId="177" fontId="3" fillId="0" borderId="12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173" fontId="3" fillId="0" borderId="5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73" fontId="4" fillId="0" borderId="5" xfId="0" applyNumberFormat="1" applyFont="1" applyFill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left" vertical="top"/>
    </xf>
    <xf numFmtId="0" fontId="0" fillId="0" borderId="39" xfId="0" applyBorder="1" applyAlignment="1">
      <alignment/>
    </xf>
    <xf numFmtId="49" fontId="4" fillId="2" borderId="1" xfId="0" applyNumberFormat="1" applyFont="1" applyFill="1" applyBorder="1" applyAlignment="1">
      <alignment horizontal="left" vertical="top"/>
    </xf>
    <xf numFmtId="49" fontId="3" fillId="4" borderId="6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3" borderId="15" xfId="0" applyFill="1" applyBorder="1" applyAlignment="1">
      <alignment/>
    </xf>
    <xf numFmtId="0" fontId="0" fillId="0" borderId="40" xfId="0" applyBorder="1" applyAlignment="1">
      <alignment/>
    </xf>
    <xf numFmtId="178" fontId="3" fillId="0" borderId="12" xfId="0" applyNumberFormat="1" applyFont="1" applyBorder="1" applyAlignment="1">
      <alignment horizontal="right" vertical="top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9" xfId="0" applyFont="1" applyBorder="1" applyAlignment="1">
      <alignment horizontal="left" vertical="top"/>
    </xf>
    <xf numFmtId="173" fontId="3" fillId="0" borderId="31" xfId="0" applyNumberFormat="1" applyFont="1" applyFill="1" applyBorder="1" applyAlignment="1">
      <alignment horizontal="right" vertical="top"/>
    </xf>
    <xf numFmtId="173" fontId="3" fillId="4" borderId="12" xfId="0" applyNumberFormat="1" applyFont="1" applyFill="1" applyBorder="1" applyAlignment="1">
      <alignment horizontal="right" vertical="top"/>
    </xf>
    <xf numFmtId="178" fontId="3" fillId="0" borderId="41" xfId="0" applyNumberFormat="1" applyFont="1" applyBorder="1" applyAlignment="1">
      <alignment horizontal="right" vertical="top"/>
    </xf>
    <xf numFmtId="173" fontId="3" fillId="0" borderId="42" xfId="0" applyNumberFormat="1" applyFont="1" applyBorder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21</xdr:row>
      <xdr:rowOff>0</xdr:rowOff>
    </xdr:from>
    <xdr:to>
      <xdr:col>4</xdr:col>
      <xdr:colOff>533400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400175" y="6734175"/>
          <a:ext cx="533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2152650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3552825" y="43691175"/>
          <a:ext cx="6762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9525</xdr:rowOff>
    </xdr:from>
    <xdr:to>
      <xdr:col>6</xdr:col>
      <xdr:colOff>0</xdr:colOff>
      <xdr:row>141</xdr:row>
      <xdr:rowOff>9525</xdr:rowOff>
    </xdr:to>
    <xdr:sp>
      <xdr:nvSpPr>
        <xdr:cNvPr id="4" name="Line 5"/>
        <xdr:cNvSpPr>
          <a:spLocks/>
        </xdr:cNvSpPr>
      </xdr:nvSpPr>
      <xdr:spPr>
        <a:xfrm flipH="1" flipV="1">
          <a:off x="5010150" y="4368165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5" name="Line 8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6" name="Line 10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7" name="Line 1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8" name="Line 12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9" name="Line 13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10" name="Line 14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11" name="Line 15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12" name="Line 16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13" name="Line 17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14" name="Line 18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5" name="Line 19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6" name="Line 2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7" name="Line 2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8" name="Line 2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9" name="Line 2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0" name="Line 2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1" name="Line 2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2" name="Line 2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3" name="Line 2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4" name="Line 2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5" name="Line 29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6" name="Line 3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7" name="Line 3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8" name="Line 3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9" name="Line 3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30" name="Line 3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31" name="Line 35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32" name="Line 3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33" name="Line 3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34" name="Line 3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35" name="Line 3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36" name="Line 4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37" name="Line 4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38" name="Line 42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39" name="Line 4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40" name="Line 4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41" name="Line 4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42" name="Line 4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43" name="Line 47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44" name="Line 4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45" name="Line 4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46" name="Line 5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47" name="Line 5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48" name="Line 5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49" name="Line 5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50" name="Line 5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51" name="Line 5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52" name="Line 56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53" name="Line 5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54" name="Line 5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55" name="Line 5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56" name="Line 6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57" name="Line 6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58" name="Line 6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59" name="Line 6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60" name="Line 6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61" name="Line 6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62" name="Line 66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63" name="Line 6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64" name="Line 6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65" name="Line 6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66" name="Line 7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67" name="Line 7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68" name="Line 7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69" name="Line 7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70" name="Line 7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71" name="Line 7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72" name="Line 7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73" name="Line 7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74" name="Line 7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75" name="Line 7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76" name="Line 8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77" name="Line 8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78" name="Line 8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79" name="Line 8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80" name="Line 8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81" name="Line 8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82" name="Line 8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83" name="Line 8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84" name="Line 8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85" name="Line 8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86" name="Line 9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87" name="Line 9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88" name="Line 9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89" name="Line 9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90" name="Line 9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91" name="Line 9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92" name="Line 9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93" name="Line 9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94" name="Line 9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95" name="Line 9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96" name="Line 10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97" name="Line 10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98" name="Line 10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99" name="Line 10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00" name="Line 10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01" name="Line 10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02" name="Line 10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03" name="Line 10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04" name="Line 10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05" name="Line 10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06" name="Line 11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07" name="Line 11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08" name="Line 11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09" name="Line 11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10" name="Line 11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11" name="Line 11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12" name="Line 11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13" name="Line 11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14" name="Line 11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15" name="Line 11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16" name="Line 12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17" name="Line 12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18" name="Line 12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19" name="Line 12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20" name="Line 12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21" name="Line 12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22" name="Line 12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23" name="Line 12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24" name="Line 12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25" name="Line 12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26" name="Line 13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27" name="Line 13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28" name="Line 13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29" name="Line 13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30" name="Line 13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31" name="Line 13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32" name="Line 13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33" name="Line 13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34" name="Line 13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35" name="Line 13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36" name="Line 14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37" name="Line 14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38" name="Line 14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39" name="Line 14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40" name="Line 14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41" name="Line 14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42" name="Line 14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43" name="Line 14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44" name="Line 14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45" name="Line 14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609600</xdr:colOff>
      <xdr:row>141</xdr:row>
      <xdr:rowOff>19050</xdr:rowOff>
    </xdr:to>
    <xdr:sp>
      <xdr:nvSpPr>
        <xdr:cNvPr id="146" name="Line 150"/>
        <xdr:cNvSpPr>
          <a:spLocks/>
        </xdr:cNvSpPr>
      </xdr:nvSpPr>
      <xdr:spPr>
        <a:xfrm flipH="1" flipV="1">
          <a:off x="5010150" y="43691175"/>
          <a:ext cx="6096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733425</xdr:colOff>
      <xdr:row>141</xdr:row>
      <xdr:rowOff>19050</xdr:rowOff>
    </xdr:to>
    <xdr:sp>
      <xdr:nvSpPr>
        <xdr:cNvPr id="147" name="Line 151"/>
        <xdr:cNvSpPr>
          <a:spLocks/>
        </xdr:cNvSpPr>
      </xdr:nvSpPr>
      <xdr:spPr>
        <a:xfrm flipH="1" flipV="1">
          <a:off x="422910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48" name="Line 15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49" name="Line 15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50" name="Line 15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51" name="Line 15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2152650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52" name="Line 156"/>
        <xdr:cNvSpPr>
          <a:spLocks/>
        </xdr:cNvSpPr>
      </xdr:nvSpPr>
      <xdr:spPr>
        <a:xfrm flipH="1" flipV="1">
          <a:off x="3552825" y="43691175"/>
          <a:ext cx="14573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2152650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53" name="Line 157"/>
        <xdr:cNvSpPr>
          <a:spLocks/>
        </xdr:cNvSpPr>
      </xdr:nvSpPr>
      <xdr:spPr>
        <a:xfrm flipH="1" flipV="1">
          <a:off x="3552825" y="43691175"/>
          <a:ext cx="14573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2152650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54" name="Line 158"/>
        <xdr:cNvSpPr>
          <a:spLocks/>
        </xdr:cNvSpPr>
      </xdr:nvSpPr>
      <xdr:spPr>
        <a:xfrm flipH="1" flipV="1">
          <a:off x="3552825" y="43691175"/>
          <a:ext cx="14573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2152650</xdr:colOff>
      <xdr:row>141</xdr:row>
      <xdr:rowOff>19050</xdr:rowOff>
    </xdr:from>
    <xdr:to>
      <xdr:col>5</xdr:col>
      <xdr:colOff>733425</xdr:colOff>
      <xdr:row>141</xdr:row>
      <xdr:rowOff>19050</xdr:rowOff>
    </xdr:to>
    <xdr:sp>
      <xdr:nvSpPr>
        <xdr:cNvPr id="155" name="Line 159"/>
        <xdr:cNvSpPr>
          <a:spLocks/>
        </xdr:cNvSpPr>
      </xdr:nvSpPr>
      <xdr:spPr>
        <a:xfrm flipH="1" flipV="1">
          <a:off x="3552825" y="43691175"/>
          <a:ext cx="14097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2152650</xdr:colOff>
      <xdr:row>141</xdr:row>
      <xdr:rowOff>19050</xdr:rowOff>
    </xdr:from>
    <xdr:to>
      <xdr:col>5</xdr:col>
      <xdr:colOff>733425</xdr:colOff>
      <xdr:row>141</xdr:row>
      <xdr:rowOff>19050</xdr:rowOff>
    </xdr:to>
    <xdr:sp>
      <xdr:nvSpPr>
        <xdr:cNvPr id="156" name="Line 160"/>
        <xdr:cNvSpPr>
          <a:spLocks/>
        </xdr:cNvSpPr>
      </xdr:nvSpPr>
      <xdr:spPr>
        <a:xfrm flipH="1" flipV="1">
          <a:off x="3552825" y="43691175"/>
          <a:ext cx="14097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2152650</xdr:colOff>
      <xdr:row>141</xdr:row>
      <xdr:rowOff>19050</xdr:rowOff>
    </xdr:from>
    <xdr:to>
      <xdr:col>5</xdr:col>
      <xdr:colOff>733425</xdr:colOff>
      <xdr:row>141</xdr:row>
      <xdr:rowOff>19050</xdr:rowOff>
    </xdr:to>
    <xdr:sp>
      <xdr:nvSpPr>
        <xdr:cNvPr id="157" name="Line 161"/>
        <xdr:cNvSpPr>
          <a:spLocks/>
        </xdr:cNvSpPr>
      </xdr:nvSpPr>
      <xdr:spPr>
        <a:xfrm flipH="1" flipV="1">
          <a:off x="3552825" y="43691175"/>
          <a:ext cx="14097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2152650</xdr:colOff>
      <xdr:row>141</xdr:row>
      <xdr:rowOff>19050</xdr:rowOff>
    </xdr:from>
    <xdr:to>
      <xdr:col>5</xdr:col>
      <xdr:colOff>733425</xdr:colOff>
      <xdr:row>141</xdr:row>
      <xdr:rowOff>19050</xdr:rowOff>
    </xdr:to>
    <xdr:sp>
      <xdr:nvSpPr>
        <xdr:cNvPr id="158" name="Line 162"/>
        <xdr:cNvSpPr>
          <a:spLocks/>
        </xdr:cNvSpPr>
      </xdr:nvSpPr>
      <xdr:spPr>
        <a:xfrm flipH="1" flipV="1">
          <a:off x="3552825" y="43691175"/>
          <a:ext cx="14097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2152650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159" name="Line 163"/>
        <xdr:cNvSpPr>
          <a:spLocks/>
        </xdr:cNvSpPr>
      </xdr:nvSpPr>
      <xdr:spPr>
        <a:xfrm flipH="1" flipV="1">
          <a:off x="3552825" y="43691175"/>
          <a:ext cx="6762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160" name="Line 164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161" name="Line 165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162" name="Line 166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0</xdr:colOff>
      <xdr:row>141</xdr:row>
      <xdr:rowOff>19050</xdr:rowOff>
    </xdr:to>
    <xdr:sp>
      <xdr:nvSpPr>
        <xdr:cNvPr id="163" name="Line 167"/>
        <xdr:cNvSpPr>
          <a:spLocks/>
        </xdr:cNvSpPr>
      </xdr:nvSpPr>
      <xdr:spPr>
        <a:xfrm flipH="1" flipV="1">
          <a:off x="422910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733425</xdr:colOff>
      <xdr:row>141</xdr:row>
      <xdr:rowOff>19050</xdr:rowOff>
    </xdr:to>
    <xdr:sp>
      <xdr:nvSpPr>
        <xdr:cNvPr id="164" name="Line 168"/>
        <xdr:cNvSpPr>
          <a:spLocks/>
        </xdr:cNvSpPr>
      </xdr:nvSpPr>
      <xdr:spPr>
        <a:xfrm flipH="1" flipV="1">
          <a:off x="422910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65" name="Line 16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66" name="Line 17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67" name="Line 17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68" name="Line 17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69" name="Line 17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70" name="Line 17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71" name="Line 17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72" name="Line 17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73" name="Line 17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74" name="Line 17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75" name="Line 17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76" name="Line 18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77" name="Line 181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78" name="Line 182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79" name="Line 183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80" name="Line 184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81" name="Line 185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82" name="Line 186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83" name="Line 187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733425</xdr:colOff>
      <xdr:row>141</xdr:row>
      <xdr:rowOff>19050</xdr:rowOff>
    </xdr:to>
    <xdr:sp>
      <xdr:nvSpPr>
        <xdr:cNvPr id="184" name="Line 188"/>
        <xdr:cNvSpPr>
          <a:spLocks/>
        </xdr:cNvSpPr>
      </xdr:nvSpPr>
      <xdr:spPr>
        <a:xfrm flipH="1" flipV="1">
          <a:off x="422910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85" name="Line 18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86" name="Line 19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87" name="Line 19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88" name="Line 19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733425</xdr:colOff>
      <xdr:row>141</xdr:row>
      <xdr:rowOff>19050</xdr:rowOff>
    </xdr:to>
    <xdr:sp>
      <xdr:nvSpPr>
        <xdr:cNvPr id="189" name="Line 193"/>
        <xdr:cNvSpPr>
          <a:spLocks/>
        </xdr:cNvSpPr>
      </xdr:nvSpPr>
      <xdr:spPr>
        <a:xfrm flipH="1" flipV="1">
          <a:off x="422910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90" name="Line 19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91" name="Line 19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92" name="Line 19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93" name="Line 19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94" name="Line 19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95" name="Line 19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96" name="Line 20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97" name="Line 20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98" name="Line 20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199" name="Line 20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00" name="Line 20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01" name="Line 20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02" name="Line 206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03" name="Line 207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04" name="Line 208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05" name="Line 209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06" name="Line 210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07" name="Line 211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08" name="Line 212"/>
        <xdr:cNvSpPr>
          <a:spLocks/>
        </xdr:cNvSpPr>
      </xdr:nvSpPr>
      <xdr:spPr>
        <a:xfrm flipH="1" flipV="1">
          <a:off x="4229100" y="43691175"/>
          <a:ext cx="781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19050</xdr:rowOff>
    </xdr:from>
    <xdr:to>
      <xdr:col>5</xdr:col>
      <xdr:colOff>733425</xdr:colOff>
      <xdr:row>141</xdr:row>
      <xdr:rowOff>19050</xdr:rowOff>
    </xdr:to>
    <xdr:sp>
      <xdr:nvSpPr>
        <xdr:cNvPr id="209" name="Line 213"/>
        <xdr:cNvSpPr>
          <a:spLocks/>
        </xdr:cNvSpPr>
      </xdr:nvSpPr>
      <xdr:spPr>
        <a:xfrm flipH="1" flipV="1">
          <a:off x="422910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10" name="Line 21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11" name="Line 21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12" name="Line 21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13" name="Line 21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14" name="Line 21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15" name="Line 21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16" name="Line 22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17" name="Line 22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18" name="Line 22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19" name="Line 22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20" name="Line 22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21" name="Line 22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22" name="Line 22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23" name="Line 22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24" name="Line 22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25" name="Line 22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26" name="Line 23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27" name="Line 23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28" name="Line 23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29" name="Line 23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30" name="Line 23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31" name="Line 23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32" name="Line 236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33" name="Line 237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34" name="Line 238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35" name="Line 239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36" name="Line 240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37" name="Line 241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38" name="Line 242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39" name="Line 243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40" name="Line 244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0</xdr:colOff>
      <xdr:row>141</xdr:row>
      <xdr:rowOff>19050</xdr:rowOff>
    </xdr:to>
    <xdr:sp>
      <xdr:nvSpPr>
        <xdr:cNvPr id="241" name="Line 245"/>
        <xdr:cNvSpPr>
          <a:spLocks/>
        </xdr:cNvSpPr>
      </xdr:nvSpPr>
      <xdr:spPr>
        <a:xfrm flipH="1" flipV="1">
          <a:off x="5010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42" name="Line 246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43" name="Line 247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44" name="Line 248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45" name="Line 249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46" name="Line 250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47" name="Line 251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48" name="Line 252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249" name="Line 253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50" name="Line 25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51" name="Line 25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52" name="Line 25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53" name="Line 25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54" name="Line 258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55" name="Line 259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56" name="Line 260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257" name="Line 261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258" name="Line 262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259" name="Line 263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260" name="Line 264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261" name="Line 265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62" name="Line 26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63" name="Line 26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64" name="Line 26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65" name="Line 26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66" name="Line 27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67" name="Line 27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68" name="Line 27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69" name="Line 27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70" name="Line 27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71" name="Line 27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72" name="Line 27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73" name="Line 27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74" name="Line 278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75" name="Line 279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76" name="Line 280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77" name="Line 281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78" name="Line 282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79" name="Line 283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80" name="Line 284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281" name="Line 285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82" name="Line 28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83" name="Line 28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84" name="Line 28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85" name="Line 28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286" name="Line 290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87" name="Line 29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88" name="Line 29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89" name="Line 29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90" name="Line 29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91" name="Line 29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92" name="Line 29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93" name="Line 29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94" name="Line 29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95" name="Line 29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96" name="Line 30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97" name="Line 30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98" name="Line 30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299" name="Line 303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00" name="Line 304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01" name="Line 305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02" name="Line 306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03" name="Line 307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04" name="Line 308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05" name="Line 309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306" name="Line 310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07" name="Line 31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08" name="Line 31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09" name="Line 31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10" name="Line 31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11" name="Line 31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12" name="Line 31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7</xdr:col>
      <xdr:colOff>609600</xdr:colOff>
      <xdr:row>141</xdr:row>
      <xdr:rowOff>19050</xdr:rowOff>
    </xdr:to>
    <xdr:sp>
      <xdr:nvSpPr>
        <xdr:cNvPr id="313" name="Line 317"/>
        <xdr:cNvSpPr>
          <a:spLocks/>
        </xdr:cNvSpPr>
      </xdr:nvSpPr>
      <xdr:spPr>
        <a:xfrm flipH="1" flipV="1">
          <a:off x="5819775" y="43691175"/>
          <a:ext cx="6096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14" name="Line 318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15" name="Line 319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16" name="Line 320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17" name="Line 321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18" name="Line 322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19" name="Line 323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20" name="Line 324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321" name="Line 325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22" name="Line 326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23" name="Line 327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24" name="Line 328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25" name="Line 329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26" name="Line 330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27" name="Line 331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28" name="Line 332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329" name="Line 333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330" name="Line 334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331" name="Line 335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332" name="Line 336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333" name="Line 337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34" name="Line 338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35" name="Line 339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36" name="Line 340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37" name="Line 341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38" name="Line 342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39" name="Line 343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40" name="Line 344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41" name="Line 345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42" name="Line 346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43" name="Line 347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44" name="Line 348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45" name="Line 349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46" name="Line 350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47" name="Line 351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48" name="Line 352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49" name="Line 353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50" name="Line 354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51" name="Line 355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52" name="Line 356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353" name="Line 357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54" name="Line 358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55" name="Line 359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56" name="Line 360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57" name="Line 361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358" name="Line 362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59" name="Line 363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60" name="Line 364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61" name="Line 365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62" name="Line 366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63" name="Line 367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64" name="Line 368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65" name="Line 369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66" name="Line 370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67" name="Line 371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68" name="Line 372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69" name="Line 373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70" name="Line 374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71" name="Line 375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72" name="Line 376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73" name="Line 377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74" name="Line 378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75" name="Line 379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76" name="Line 380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77" name="Line 381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378" name="Line 382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79" name="Line 383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80" name="Line 384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81" name="Line 385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82" name="Line 386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83" name="Line 387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384" name="Line 388"/>
        <xdr:cNvSpPr>
          <a:spLocks/>
        </xdr:cNvSpPr>
      </xdr:nvSpPr>
      <xdr:spPr>
        <a:xfrm flipH="1" flipV="1">
          <a:off x="6534150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85" name="Line 389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86" name="Line 390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87" name="Line 391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88" name="Line 392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89" name="Line 393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90" name="Line 394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91" name="Line 395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392" name="Line 396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93" name="Line 39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94" name="Line 39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95" name="Line 39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96" name="Line 40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97" name="Line 401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98" name="Line 402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399" name="Line 403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00" name="Line 404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01" name="Line 405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02" name="Line 406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03" name="Line 407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04" name="Line 408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05" name="Line 40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06" name="Line 41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07" name="Line 41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08" name="Line 41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09" name="Line 41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10" name="Line 41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11" name="Line 41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12" name="Line 41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13" name="Line 41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14" name="Line 41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15" name="Line 41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16" name="Line 42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17" name="Line 421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18" name="Line 422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19" name="Line 423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20" name="Line 424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21" name="Line 425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22" name="Line 426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23" name="Line 427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24" name="Line 428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25" name="Line 42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26" name="Line 43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27" name="Line 43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28" name="Line 43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29" name="Line 433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30" name="Line 43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31" name="Line 43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32" name="Line 43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33" name="Line 43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34" name="Line 43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35" name="Line 43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36" name="Line 44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37" name="Line 44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38" name="Line 44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39" name="Line 44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40" name="Line 44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41" name="Line 44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42" name="Line 446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43" name="Line 447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44" name="Line 448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45" name="Line 449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46" name="Line 450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47" name="Line 451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48" name="Line 452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49" name="Line 453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50" name="Line 45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51" name="Line 45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52" name="Line 45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53" name="Line 45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54" name="Line 45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55" name="Line 45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456" name="Line 460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457" name="Line 461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458" name="Line 462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459" name="Line 463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460" name="Line 464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461" name="Line 465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462" name="Line 466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63" name="Line 468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64" name="Line 469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65" name="Line 470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66" name="Line 471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67" name="Line 472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68" name="Line 473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69" name="Line 474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70" name="Line 475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71" name="Line 47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72" name="Line 47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73" name="Line 47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74" name="Line 47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75" name="Line 480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76" name="Line 481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77" name="Line 482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78" name="Line 483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79" name="Line 484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80" name="Line 485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81" name="Line 486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482" name="Line 487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83" name="Line 48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84" name="Line 48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85" name="Line 49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86" name="Line 49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87" name="Line 49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88" name="Line 49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89" name="Line 49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90" name="Line 49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91" name="Line 49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92" name="Line 49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93" name="Line 49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94" name="Line 49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95" name="Line 500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96" name="Line 501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97" name="Line 502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98" name="Line 503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499" name="Line 504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00" name="Line 505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01" name="Line 506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502" name="Line 507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03" name="Line 50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04" name="Line 50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05" name="Line 51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06" name="Line 51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507" name="Line 512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08" name="Line 51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09" name="Line 51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10" name="Line 51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11" name="Line 51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12" name="Line 51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13" name="Line 51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14" name="Line 51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15" name="Line 52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16" name="Line 52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17" name="Line 52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18" name="Line 52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19" name="Line 52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20" name="Line 525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21" name="Line 526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22" name="Line 527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23" name="Line 528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24" name="Line 529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25" name="Line 530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26" name="Line 531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527" name="Line 532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28" name="Line 53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29" name="Line 53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30" name="Line 53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31" name="Line 53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32" name="Line 53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33" name="Line 53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534" name="Line 539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535" name="Line 540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536" name="Line 541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537" name="Line 542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538" name="Line 543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539" name="Line 544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540" name="Line 545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541" name="Line 546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542" name="Line 547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543" name="Line 548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544" name="Line 549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545" name="Line 550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546" name="Line 551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547" name="Line 552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48" name="Line 553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49" name="Line 554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50" name="Line 555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51" name="Line 556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52" name="Line 557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53" name="Line 558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54" name="Line 559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555" name="Line 560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56" name="Line 56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57" name="Line 56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58" name="Line 56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59" name="Line 56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60" name="Line 565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61" name="Line 566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62" name="Line 567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563" name="Line 568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564" name="Line 569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565" name="Line 570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566" name="Line 571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567" name="Line 572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68" name="Line 57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69" name="Line 57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70" name="Line 57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71" name="Line 57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72" name="Line 57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73" name="Line 57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74" name="Line 57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75" name="Line 58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76" name="Line 58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77" name="Line 58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78" name="Line 58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79" name="Line 58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80" name="Line 585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81" name="Line 586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82" name="Line 587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83" name="Line 588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84" name="Line 589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85" name="Line 590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86" name="Line 591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587" name="Line 592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88" name="Line 59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89" name="Line 59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90" name="Line 59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91" name="Line 59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592" name="Line 597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93" name="Line 59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94" name="Line 59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95" name="Line 60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96" name="Line 60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97" name="Line 60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98" name="Line 60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599" name="Line 604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00" name="Line 605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01" name="Line 606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02" name="Line 607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03" name="Line 60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04" name="Line 60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05" name="Line 610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06" name="Line 611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07" name="Line 612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08" name="Line 613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09" name="Line 614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10" name="Line 615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11" name="Line 616"/>
        <xdr:cNvSpPr>
          <a:spLocks/>
        </xdr:cNvSpPr>
      </xdr:nvSpPr>
      <xdr:spPr>
        <a:xfrm flipH="1" flipV="1">
          <a:off x="5010150" y="43691175"/>
          <a:ext cx="8096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19050</xdr:rowOff>
    </xdr:from>
    <xdr:to>
      <xdr:col>6</xdr:col>
      <xdr:colOff>733425</xdr:colOff>
      <xdr:row>141</xdr:row>
      <xdr:rowOff>19050</xdr:rowOff>
    </xdr:to>
    <xdr:sp>
      <xdr:nvSpPr>
        <xdr:cNvPr id="612" name="Line 617"/>
        <xdr:cNvSpPr>
          <a:spLocks/>
        </xdr:cNvSpPr>
      </xdr:nvSpPr>
      <xdr:spPr>
        <a:xfrm flipH="1" flipV="1">
          <a:off x="5010150" y="43691175"/>
          <a:ext cx="7334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13" name="Line 618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14" name="Line 619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15" name="Line 620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16" name="Line 621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17" name="Line 622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0</xdr:colOff>
      <xdr:row>141</xdr:row>
      <xdr:rowOff>19050</xdr:rowOff>
    </xdr:to>
    <xdr:sp>
      <xdr:nvSpPr>
        <xdr:cNvPr id="618" name="Line 623"/>
        <xdr:cNvSpPr>
          <a:spLocks/>
        </xdr:cNvSpPr>
      </xdr:nvSpPr>
      <xdr:spPr>
        <a:xfrm flipH="1" flipV="1">
          <a:off x="5819775" y="436911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619" name="Line 624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620" name="Line 625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621" name="Line 626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622" name="Line 627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623" name="Line 628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624" name="Line 629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625" name="Line 630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626" name="Line 631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627" name="Line 632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628" name="Line 633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629" name="Line 634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630" name="Line 635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631" name="Line 636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632" name="Line 637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633" name="Line 638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634" name="Line 639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8</xdr:col>
      <xdr:colOff>0</xdr:colOff>
      <xdr:row>141</xdr:row>
      <xdr:rowOff>19050</xdr:rowOff>
    </xdr:to>
    <xdr:sp>
      <xdr:nvSpPr>
        <xdr:cNvPr id="635" name="Line 640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636" name="Line 641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637" name="Line 642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638" name="Line 643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141</xdr:row>
      <xdr:rowOff>19050</xdr:rowOff>
    </xdr:from>
    <xdr:to>
      <xdr:col>7</xdr:col>
      <xdr:colOff>714375</xdr:colOff>
      <xdr:row>141</xdr:row>
      <xdr:rowOff>19050</xdr:rowOff>
    </xdr:to>
    <xdr:sp>
      <xdr:nvSpPr>
        <xdr:cNvPr id="639" name="Line 644"/>
        <xdr:cNvSpPr>
          <a:spLocks/>
        </xdr:cNvSpPr>
      </xdr:nvSpPr>
      <xdr:spPr>
        <a:xfrm flipH="1" flipV="1">
          <a:off x="5819775" y="43691175"/>
          <a:ext cx="7143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110" zoomScaleNormal="110" workbookViewId="0" topLeftCell="A86">
      <selection activeCell="E93" sqref="E93"/>
    </sheetView>
  </sheetViews>
  <sheetFormatPr defaultColWidth="9.140625" defaultRowHeight="12.75"/>
  <cols>
    <col min="1" max="1" width="6.00390625" style="0" customWidth="1"/>
    <col min="2" max="2" width="8.00390625" style="0" customWidth="1"/>
    <col min="3" max="3" width="2.28125" style="0" customWidth="1"/>
    <col min="4" max="4" width="4.7109375" style="54" customWidth="1" collapsed="1"/>
    <col min="5" max="5" width="42.421875" style="0" customWidth="1" collapsed="1"/>
    <col min="6" max="6" width="11.7109375" style="0" customWidth="1"/>
    <col min="7" max="7" width="12.140625" style="0" customWidth="1"/>
    <col min="8" max="8" width="10.7109375" style="105" customWidth="1"/>
  </cols>
  <sheetData>
    <row r="1" spans="1:8" s="46" customFormat="1" ht="64.5" customHeight="1" hidden="1">
      <c r="A1" s="116"/>
      <c r="B1" s="117"/>
      <c r="C1" s="117"/>
      <c r="D1" s="117"/>
      <c r="E1" s="118"/>
      <c r="F1" s="112"/>
      <c r="G1" s="112"/>
      <c r="H1" s="112"/>
    </row>
    <row r="2" spans="4:8" s="46" customFormat="1" ht="75.75" customHeight="1">
      <c r="D2" s="56"/>
      <c r="E2" s="119" t="s">
        <v>144</v>
      </c>
      <c r="F2" s="120"/>
      <c r="G2" s="121"/>
      <c r="H2" s="112" t="s">
        <v>145</v>
      </c>
    </row>
    <row r="3" spans="4:8" s="46" customFormat="1" ht="12.75" customHeight="1">
      <c r="D3" s="56"/>
      <c r="F3" s="67"/>
      <c r="G3" s="67"/>
      <c r="H3" s="67"/>
    </row>
    <row r="4" spans="1:8" s="45" customFormat="1" ht="33.75" customHeight="1">
      <c r="A4" s="47"/>
      <c r="B4" s="47"/>
      <c r="C4" s="48"/>
      <c r="D4" s="57"/>
      <c r="E4" s="49"/>
      <c r="F4" s="102" t="s">
        <v>136</v>
      </c>
      <c r="G4" s="102" t="s">
        <v>135</v>
      </c>
      <c r="H4" s="102"/>
    </row>
    <row r="5" spans="1:8" ht="20.25" customHeight="1">
      <c r="A5" s="3" t="s">
        <v>0</v>
      </c>
      <c r="B5" s="3" t="s">
        <v>1</v>
      </c>
      <c r="C5" s="44" t="s">
        <v>2</v>
      </c>
      <c r="D5" s="55"/>
      <c r="E5" s="4" t="s">
        <v>3</v>
      </c>
      <c r="F5" s="4">
        <v>2007</v>
      </c>
      <c r="G5" s="4">
        <v>2007</v>
      </c>
      <c r="H5" s="107" t="s">
        <v>114</v>
      </c>
    </row>
    <row r="6" spans="1:8" s="70" customFormat="1" ht="15.75" customHeight="1">
      <c r="A6" s="71">
        <v>1</v>
      </c>
      <c r="B6" s="71">
        <v>2</v>
      </c>
      <c r="C6" s="72"/>
      <c r="D6" s="103" t="s">
        <v>84</v>
      </c>
      <c r="E6" s="73">
        <v>4</v>
      </c>
      <c r="F6" s="73">
        <v>5</v>
      </c>
      <c r="G6" s="73">
        <v>6</v>
      </c>
      <c r="H6" s="73">
        <v>7</v>
      </c>
    </row>
    <row r="7" spans="1:8" ht="17.25" customHeight="1">
      <c r="A7" s="110" t="s">
        <v>124</v>
      </c>
      <c r="B7" s="5"/>
      <c r="C7" s="5"/>
      <c r="D7" s="58"/>
      <c r="E7" s="7" t="s">
        <v>125</v>
      </c>
      <c r="F7" s="8">
        <f>F8</f>
        <v>5437</v>
      </c>
      <c r="G7" s="8">
        <f>G8</f>
        <v>5328.06</v>
      </c>
      <c r="H7" s="104">
        <f aca="true" t="shared" si="0" ref="H7:H13">G7/F7*100</f>
        <v>97.99632150082766</v>
      </c>
    </row>
    <row r="8" spans="1:8" ht="13.5" customHeight="1">
      <c r="A8" s="9"/>
      <c r="B8" s="111" t="s">
        <v>129</v>
      </c>
      <c r="C8" s="10"/>
      <c r="D8" s="59"/>
      <c r="E8" s="12" t="s">
        <v>87</v>
      </c>
      <c r="F8" s="13">
        <f>SUM(F9)</f>
        <v>5437</v>
      </c>
      <c r="G8" s="13">
        <f>SUM(G9)</f>
        <v>5328.06</v>
      </c>
      <c r="H8" s="104">
        <f t="shared" si="0"/>
        <v>97.99632150082766</v>
      </c>
    </row>
    <row r="9" spans="1:8" ht="41.25" customHeight="1">
      <c r="A9" s="79"/>
      <c r="B9" s="80"/>
      <c r="C9" s="16"/>
      <c r="D9" s="53" t="s">
        <v>48</v>
      </c>
      <c r="E9" s="64" t="s">
        <v>90</v>
      </c>
      <c r="F9" s="21">
        <v>5437</v>
      </c>
      <c r="G9" s="21">
        <v>5328.06</v>
      </c>
      <c r="H9" s="104">
        <f t="shared" si="0"/>
        <v>97.99632150082766</v>
      </c>
    </row>
    <row r="10" spans="1:8" ht="17.25" customHeight="1">
      <c r="A10" s="6">
        <v>600</v>
      </c>
      <c r="B10" s="5"/>
      <c r="C10" s="5"/>
      <c r="D10" s="58"/>
      <c r="E10" s="7" t="s">
        <v>68</v>
      </c>
      <c r="F10" s="8">
        <f>F11+F13</f>
        <v>169827</v>
      </c>
      <c r="G10" s="8">
        <f>G11+G13</f>
        <v>169826.26</v>
      </c>
      <c r="H10" s="104">
        <f t="shared" si="0"/>
        <v>99.99956426245534</v>
      </c>
    </row>
    <row r="11" spans="1:8" ht="13.5" customHeight="1">
      <c r="A11" s="9"/>
      <c r="B11" s="11">
        <v>60014</v>
      </c>
      <c r="C11" s="10"/>
      <c r="D11" s="59"/>
      <c r="E11" s="12" t="s">
        <v>130</v>
      </c>
      <c r="F11" s="13">
        <f>SUM(F12)</f>
        <v>75000</v>
      </c>
      <c r="G11" s="13">
        <f>SUM(G12)</f>
        <v>75000</v>
      </c>
      <c r="H11" s="104">
        <f t="shared" si="0"/>
        <v>100</v>
      </c>
    </row>
    <row r="12" spans="1:8" ht="39.75" customHeight="1">
      <c r="A12" s="79"/>
      <c r="B12" s="80"/>
      <c r="C12" s="16"/>
      <c r="D12" s="53" t="s">
        <v>73</v>
      </c>
      <c r="E12" s="39" t="s">
        <v>131</v>
      </c>
      <c r="F12" s="21">
        <v>75000</v>
      </c>
      <c r="G12" s="21">
        <v>75000</v>
      </c>
      <c r="H12" s="104">
        <f t="shared" si="0"/>
        <v>100</v>
      </c>
    </row>
    <row r="13" spans="1:8" ht="13.5" customHeight="1">
      <c r="A13" s="9"/>
      <c r="B13" s="11">
        <v>60016</v>
      </c>
      <c r="C13" s="10"/>
      <c r="D13" s="59"/>
      <c r="E13" s="12" t="s">
        <v>69</v>
      </c>
      <c r="F13" s="13">
        <f>SUM(F14:F16)</f>
        <v>94827</v>
      </c>
      <c r="G13" s="13">
        <f>SUM(G14:G16)</f>
        <v>94826.26</v>
      </c>
      <c r="H13" s="104">
        <f t="shared" si="0"/>
        <v>99.99921963153953</v>
      </c>
    </row>
    <row r="14" spans="1:8" ht="17.25" customHeight="1">
      <c r="A14" s="79"/>
      <c r="B14" s="80"/>
      <c r="C14" s="16"/>
      <c r="D14" s="53" t="s">
        <v>43</v>
      </c>
      <c r="E14" s="17" t="s">
        <v>6</v>
      </c>
      <c r="F14" s="21">
        <v>0</v>
      </c>
      <c r="G14" s="21">
        <v>0</v>
      </c>
      <c r="H14" s="104">
        <v>0</v>
      </c>
    </row>
    <row r="15" spans="1:8" ht="37.5" customHeight="1">
      <c r="A15" s="86"/>
      <c r="B15" s="101"/>
      <c r="C15" s="97"/>
      <c r="D15" s="98" t="s">
        <v>110</v>
      </c>
      <c r="E15" s="66" t="s">
        <v>107</v>
      </c>
      <c r="F15" s="99">
        <v>94827</v>
      </c>
      <c r="G15" s="99">
        <v>94826.26</v>
      </c>
      <c r="H15" s="104">
        <f aca="true" t="shared" si="1" ref="H15:H96">G15/F15*100</f>
        <v>99.99921963153953</v>
      </c>
    </row>
    <row r="16" spans="1:8" ht="40.5" customHeight="1">
      <c r="A16" s="86"/>
      <c r="B16" s="101"/>
      <c r="C16" s="97"/>
      <c r="D16" s="98" t="s">
        <v>93</v>
      </c>
      <c r="E16" s="66" t="s">
        <v>111</v>
      </c>
      <c r="F16" s="99">
        <v>0</v>
      </c>
      <c r="G16" s="99">
        <v>0</v>
      </c>
      <c r="H16" s="104">
        <v>0</v>
      </c>
    </row>
    <row r="17" spans="1:8" ht="17.25" customHeight="1">
      <c r="A17" s="6">
        <v>700</v>
      </c>
      <c r="B17" s="5"/>
      <c r="C17" s="5"/>
      <c r="D17" s="58"/>
      <c r="E17" s="68" t="s">
        <v>4</v>
      </c>
      <c r="F17" s="8">
        <f>F18</f>
        <v>3033420</v>
      </c>
      <c r="G17" s="8">
        <f>G18</f>
        <v>3046607.83</v>
      </c>
      <c r="H17" s="104">
        <f t="shared" si="1"/>
        <v>100.43475120491064</v>
      </c>
    </row>
    <row r="18" spans="1:8" ht="13.5" customHeight="1">
      <c r="A18" s="9"/>
      <c r="B18" s="11">
        <v>70005</v>
      </c>
      <c r="C18" s="10" t="s">
        <v>74</v>
      </c>
      <c r="D18" s="59"/>
      <c r="E18" s="12" t="s">
        <v>5</v>
      </c>
      <c r="F18" s="13">
        <f>F19+F20+F21+F22+F23+F24</f>
        <v>3033420</v>
      </c>
      <c r="G18" s="13">
        <f>G19+G20+G21+G22+G23+G24</f>
        <v>3046607.83</v>
      </c>
      <c r="H18" s="104">
        <f t="shared" si="1"/>
        <v>100.43475120491064</v>
      </c>
    </row>
    <row r="19" spans="1:8" ht="25.5" customHeight="1">
      <c r="A19" s="79"/>
      <c r="B19" s="81"/>
      <c r="C19" s="16"/>
      <c r="D19" s="53" t="s">
        <v>42</v>
      </c>
      <c r="E19" s="39" t="s">
        <v>41</v>
      </c>
      <c r="F19" s="19">
        <v>320000</v>
      </c>
      <c r="G19" s="19">
        <v>359420.14</v>
      </c>
      <c r="H19" s="104">
        <f t="shared" si="1"/>
        <v>112.31879375</v>
      </c>
    </row>
    <row r="20" spans="1:8" ht="17.25" customHeight="1">
      <c r="A20" s="79"/>
      <c r="B20" s="80"/>
      <c r="C20" s="16"/>
      <c r="D20" s="53" t="s">
        <v>43</v>
      </c>
      <c r="E20" s="17" t="s">
        <v>6</v>
      </c>
      <c r="F20" s="21">
        <v>19000</v>
      </c>
      <c r="G20" s="21">
        <v>20676.43</v>
      </c>
      <c r="H20" s="104">
        <f t="shared" si="1"/>
        <v>108.82331578947368</v>
      </c>
    </row>
    <row r="21" spans="1:8" ht="47.25" customHeight="1">
      <c r="A21" s="79"/>
      <c r="B21" s="84"/>
      <c r="C21" s="1"/>
      <c r="D21" s="52" t="s">
        <v>44</v>
      </c>
      <c r="E21" s="64" t="s">
        <v>88</v>
      </c>
      <c r="F21" s="14">
        <v>1600000</v>
      </c>
      <c r="G21" s="14">
        <v>1676916.81</v>
      </c>
      <c r="H21" s="104">
        <f t="shared" si="1"/>
        <v>104.80730062500001</v>
      </c>
    </row>
    <row r="22" spans="1:8" ht="37.5" customHeight="1">
      <c r="A22" s="79"/>
      <c r="B22" s="80"/>
      <c r="C22" s="1"/>
      <c r="D22" s="52" t="s">
        <v>45</v>
      </c>
      <c r="E22" s="64" t="s">
        <v>79</v>
      </c>
      <c r="F22" s="20">
        <v>50000</v>
      </c>
      <c r="G22" s="20">
        <v>45472.74</v>
      </c>
      <c r="H22" s="104">
        <f t="shared" si="1"/>
        <v>90.94548</v>
      </c>
    </row>
    <row r="23" spans="1:8" ht="24" customHeight="1">
      <c r="A23" s="79"/>
      <c r="B23" s="84"/>
      <c r="C23" s="16"/>
      <c r="D23" s="53" t="s">
        <v>46</v>
      </c>
      <c r="E23" s="39" t="s">
        <v>97</v>
      </c>
      <c r="F23" s="19">
        <v>1028420</v>
      </c>
      <c r="G23" s="19">
        <v>922191.31</v>
      </c>
      <c r="H23" s="104">
        <f t="shared" si="1"/>
        <v>89.67068999047082</v>
      </c>
    </row>
    <row r="24" spans="1:8" ht="21" customHeight="1">
      <c r="A24" s="82"/>
      <c r="B24" s="83"/>
      <c r="C24" s="16"/>
      <c r="D24" s="53" t="s">
        <v>47</v>
      </c>
      <c r="E24" s="17" t="s">
        <v>7</v>
      </c>
      <c r="F24" s="21">
        <v>16000</v>
      </c>
      <c r="G24" s="21">
        <v>21930.4</v>
      </c>
      <c r="H24" s="104">
        <f t="shared" si="1"/>
        <v>137.06500000000003</v>
      </c>
    </row>
    <row r="25" spans="1:8" ht="17.25" customHeight="1">
      <c r="A25" s="6">
        <v>710</v>
      </c>
      <c r="B25" s="5"/>
      <c r="C25" s="5"/>
      <c r="D25" s="58"/>
      <c r="E25" s="7" t="s">
        <v>8</v>
      </c>
      <c r="F25" s="23">
        <f>F26</f>
        <v>3000</v>
      </c>
      <c r="G25" s="23">
        <f>G26</f>
        <v>3000</v>
      </c>
      <c r="H25" s="104">
        <f t="shared" si="1"/>
        <v>100</v>
      </c>
    </row>
    <row r="26" spans="1:8" ht="17.25" customHeight="1">
      <c r="A26" s="9"/>
      <c r="B26" s="11">
        <v>71035</v>
      </c>
      <c r="C26" s="10"/>
      <c r="D26" s="59"/>
      <c r="E26" s="12" t="s">
        <v>9</v>
      </c>
      <c r="F26" s="24">
        <f>F27</f>
        <v>3000</v>
      </c>
      <c r="G26" s="24">
        <f>G27</f>
        <v>3000</v>
      </c>
      <c r="H26" s="104">
        <f t="shared" si="1"/>
        <v>100</v>
      </c>
    </row>
    <row r="27" spans="1:8" ht="39" customHeight="1">
      <c r="A27" s="82"/>
      <c r="B27" s="83"/>
      <c r="C27" s="1"/>
      <c r="D27" s="52" t="s">
        <v>78</v>
      </c>
      <c r="E27" s="64" t="s">
        <v>80</v>
      </c>
      <c r="F27" s="20">
        <v>3000</v>
      </c>
      <c r="G27" s="20">
        <v>3000</v>
      </c>
      <c r="H27" s="104">
        <f t="shared" si="1"/>
        <v>100</v>
      </c>
    </row>
    <row r="28" spans="1:8" ht="17.25" customHeight="1">
      <c r="A28" s="6">
        <v>750</v>
      </c>
      <c r="B28" s="5"/>
      <c r="C28" s="5"/>
      <c r="D28" s="58"/>
      <c r="E28" s="7" t="s">
        <v>10</v>
      </c>
      <c r="F28" s="25">
        <f>F29+F33+F36</f>
        <v>216424</v>
      </c>
      <c r="G28" s="25">
        <f>G29+G33+G36</f>
        <v>166146.46</v>
      </c>
      <c r="H28" s="104">
        <f t="shared" si="1"/>
        <v>76.76896277677152</v>
      </c>
    </row>
    <row r="29" spans="1:8" ht="17.25" customHeight="1">
      <c r="A29" s="9"/>
      <c r="B29" s="11">
        <v>75011</v>
      </c>
      <c r="C29" s="10"/>
      <c r="D29" s="59"/>
      <c r="E29" s="12" t="s">
        <v>11</v>
      </c>
      <c r="F29" s="26">
        <f>F30+F31+F32</f>
        <v>158550</v>
      </c>
      <c r="G29" s="26">
        <f>G30+G31+G32</f>
        <v>161197</v>
      </c>
      <c r="H29" s="104">
        <f t="shared" si="1"/>
        <v>101.66950488804794</v>
      </c>
    </row>
    <row r="30" spans="1:8" ht="48.75" customHeight="1">
      <c r="A30" s="79"/>
      <c r="B30" s="84"/>
      <c r="C30" s="1"/>
      <c r="D30" s="52" t="s">
        <v>48</v>
      </c>
      <c r="E30" s="64" t="s">
        <v>89</v>
      </c>
      <c r="F30" s="18">
        <v>150800</v>
      </c>
      <c r="G30" s="18">
        <v>150800</v>
      </c>
      <c r="H30" s="104">
        <f t="shared" si="1"/>
        <v>100</v>
      </c>
    </row>
    <row r="31" spans="1:8" ht="39.75" customHeight="1">
      <c r="A31" s="79"/>
      <c r="B31" s="78"/>
      <c r="C31" s="16"/>
      <c r="D31" s="53" t="s">
        <v>66</v>
      </c>
      <c r="E31" s="39" t="s">
        <v>67</v>
      </c>
      <c r="F31" s="19">
        <v>3750</v>
      </c>
      <c r="G31" s="19">
        <v>6397</v>
      </c>
      <c r="H31" s="104">
        <f t="shared" si="1"/>
        <v>170.58666666666667</v>
      </c>
    </row>
    <row r="32" spans="1:8" ht="39.75" customHeight="1">
      <c r="A32" s="77"/>
      <c r="B32" s="96"/>
      <c r="C32" s="16"/>
      <c r="D32" s="53" t="s">
        <v>118</v>
      </c>
      <c r="E32" s="39" t="s">
        <v>119</v>
      </c>
      <c r="F32" s="19">
        <v>4000</v>
      </c>
      <c r="G32" s="19">
        <v>4000</v>
      </c>
      <c r="H32" s="104">
        <f t="shared" si="1"/>
        <v>100</v>
      </c>
    </row>
    <row r="33" spans="1:8" ht="16.5" customHeight="1">
      <c r="A33" s="2"/>
      <c r="B33" s="11">
        <v>75075</v>
      </c>
      <c r="C33" s="10"/>
      <c r="D33" s="59"/>
      <c r="E33" s="12" t="s">
        <v>134</v>
      </c>
      <c r="F33" s="28">
        <f>F34+F35</f>
        <v>52924</v>
      </c>
      <c r="G33" s="28">
        <f>G34+G35</f>
        <v>0</v>
      </c>
      <c r="H33" s="104">
        <f aca="true" t="shared" si="2" ref="H33:H38">G33/F33*100</f>
        <v>0</v>
      </c>
    </row>
    <row r="34" spans="1:8" ht="39" customHeight="1">
      <c r="A34" s="77"/>
      <c r="B34" s="96"/>
      <c r="C34" s="97"/>
      <c r="D34" s="98" t="s">
        <v>128</v>
      </c>
      <c r="E34" s="39" t="s">
        <v>100</v>
      </c>
      <c r="F34" s="100">
        <v>46697</v>
      </c>
      <c r="G34" s="100">
        <v>0</v>
      </c>
      <c r="H34" s="104">
        <f t="shared" si="2"/>
        <v>0</v>
      </c>
    </row>
    <row r="35" spans="1:8" ht="39" customHeight="1">
      <c r="A35" s="77"/>
      <c r="B35" s="96"/>
      <c r="C35" s="97"/>
      <c r="D35" s="98" t="s">
        <v>133</v>
      </c>
      <c r="E35" s="39" t="s">
        <v>100</v>
      </c>
      <c r="F35" s="100">
        <v>6227</v>
      </c>
      <c r="G35" s="100">
        <v>0</v>
      </c>
      <c r="H35" s="104">
        <f t="shared" si="2"/>
        <v>0</v>
      </c>
    </row>
    <row r="36" spans="1:8" ht="16.5" customHeight="1">
      <c r="A36" s="2"/>
      <c r="B36" s="11">
        <v>75095</v>
      </c>
      <c r="C36" s="10"/>
      <c r="D36" s="59"/>
      <c r="E36" s="12" t="s">
        <v>87</v>
      </c>
      <c r="F36" s="28">
        <f>F37+F38</f>
        <v>4950</v>
      </c>
      <c r="G36" s="28">
        <f>G37+G38</f>
        <v>4949.46</v>
      </c>
      <c r="H36" s="104">
        <f t="shared" si="2"/>
        <v>99.9890909090909</v>
      </c>
    </row>
    <row r="37" spans="1:8" ht="21.75" customHeight="1">
      <c r="A37" s="82"/>
      <c r="B37" s="83"/>
      <c r="C37" s="1"/>
      <c r="D37" s="52" t="s">
        <v>122</v>
      </c>
      <c r="E37" s="17" t="s">
        <v>123</v>
      </c>
      <c r="F37" s="29">
        <v>3025</v>
      </c>
      <c r="G37" s="29">
        <v>3025</v>
      </c>
      <c r="H37" s="104">
        <f t="shared" si="2"/>
        <v>100</v>
      </c>
    </row>
    <row r="38" spans="1:8" ht="41.25" customHeight="1">
      <c r="A38" s="75"/>
      <c r="B38" s="114"/>
      <c r="C38" s="97"/>
      <c r="D38" s="98" t="s">
        <v>143</v>
      </c>
      <c r="E38" s="39" t="s">
        <v>100</v>
      </c>
      <c r="F38" s="115">
        <v>1925</v>
      </c>
      <c r="G38" s="115">
        <v>1924.46</v>
      </c>
      <c r="H38" s="104">
        <f t="shared" si="2"/>
        <v>99.97194805194806</v>
      </c>
    </row>
    <row r="39" spans="1:8" ht="35.25" customHeight="1">
      <c r="A39" s="31">
        <v>751</v>
      </c>
      <c r="B39" s="30"/>
      <c r="C39" s="30"/>
      <c r="D39" s="60"/>
      <c r="E39" s="40" t="s">
        <v>36</v>
      </c>
      <c r="F39" s="43">
        <f>F40+F42</f>
        <v>26164</v>
      </c>
      <c r="G39" s="43">
        <f>G40+G42</f>
        <v>26028.239999999998</v>
      </c>
      <c r="H39" s="104">
        <f t="shared" si="1"/>
        <v>99.4811190949396</v>
      </c>
    </row>
    <row r="40" spans="1:8" ht="26.25" customHeight="1">
      <c r="A40" s="2"/>
      <c r="B40" s="11">
        <v>75101</v>
      </c>
      <c r="C40" s="10"/>
      <c r="D40" s="59"/>
      <c r="E40" s="41" t="s">
        <v>140</v>
      </c>
      <c r="F40" s="28">
        <f>F41</f>
        <v>2781</v>
      </c>
      <c r="G40" s="28">
        <f>G41</f>
        <v>2780.24</v>
      </c>
      <c r="H40" s="104">
        <f t="shared" si="1"/>
        <v>99.97267170082704</v>
      </c>
    </row>
    <row r="41" spans="1:8" ht="36" customHeight="1">
      <c r="A41" s="82"/>
      <c r="B41" s="83"/>
      <c r="C41" s="1"/>
      <c r="D41" s="52" t="s">
        <v>48</v>
      </c>
      <c r="E41" s="64" t="s">
        <v>90</v>
      </c>
      <c r="F41" s="29">
        <v>2781</v>
      </c>
      <c r="G41" s="29">
        <v>2780.24</v>
      </c>
      <c r="H41" s="104">
        <f t="shared" si="1"/>
        <v>99.97267170082704</v>
      </c>
    </row>
    <row r="42" spans="1:8" ht="26.25" customHeight="1">
      <c r="A42" s="2"/>
      <c r="B42" s="11">
        <v>75108</v>
      </c>
      <c r="C42" s="10"/>
      <c r="D42" s="59"/>
      <c r="E42" s="41" t="s">
        <v>137</v>
      </c>
      <c r="F42" s="28">
        <f>F43</f>
        <v>23383</v>
      </c>
      <c r="G42" s="28">
        <f>G43</f>
        <v>23248</v>
      </c>
      <c r="H42" s="104">
        <f>G42/F42*100</f>
        <v>99.42265748620794</v>
      </c>
    </row>
    <row r="43" spans="1:8" ht="36" customHeight="1">
      <c r="A43" s="82"/>
      <c r="B43" s="83"/>
      <c r="C43" s="1"/>
      <c r="D43" s="52" t="s">
        <v>48</v>
      </c>
      <c r="E43" s="64" t="s">
        <v>90</v>
      </c>
      <c r="F43" s="29">
        <v>23383</v>
      </c>
      <c r="G43" s="29">
        <v>23248</v>
      </c>
      <c r="H43" s="104">
        <f>G43/F43*100</f>
        <v>99.42265748620794</v>
      </c>
    </row>
    <row r="44" spans="1:8" ht="43.5" customHeight="1">
      <c r="A44" s="6">
        <v>756</v>
      </c>
      <c r="B44" s="5"/>
      <c r="C44" s="5"/>
      <c r="D44" s="58"/>
      <c r="E44" s="68" t="s">
        <v>81</v>
      </c>
      <c r="F44" s="37">
        <f>F45+F48+F56+F66+F70+F75</f>
        <v>12829621</v>
      </c>
      <c r="G44" s="37">
        <f>G45+G48+G56+G66+G70+G75</f>
        <v>14574844.11</v>
      </c>
      <c r="H44" s="104">
        <f t="shared" si="1"/>
        <v>113.60307611581044</v>
      </c>
    </row>
    <row r="45" spans="1:8" ht="17.25" customHeight="1">
      <c r="A45" s="2"/>
      <c r="B45" s="11">
        <v>75601</v>
      </c>
      <c r="C45" s="10"/>
      <c r="D45" s="59"/>
      <c r="E45" s="12" t="s">
        <v>12</v>
      </c>
      <c r="F45" s="42">
        <f>F46+F47</f>
        <v>60300</v>
      </c>
      <c r="G45" s="42">
        <f>G46+G47</f>
        <v>64672.96000000001</v>
      </c>
      <c r="H45" s="104">
        <f t="shared" si="1"/>
        <v>107.25200663349919</v>
      </c>
    </row>
    <row r="46" spans="1:8" ht="31.5" customHeight="1">
      <c r="A46" s="85"/>
      <c r="B46" s="81"/>
      <c r="C46" s="16"/>
      <c r="D46" s="53" t="s">
        <v>49</v>
      </c>
      <c r="E46" s="39" t="s">
        <v>37</v>
      </c>
      <c r="F46" s="21">
        <v>60000</v>
      </c>
      <c r="G46" s="21">
        <v>64086.16</v>
      </c>
      <c r="H46" s="104">
        <f t="shared" si="1"/>
        <v>106.81026666666666</v>
      </c>
    </row>
    <row r="47" spans="1:8" ht="18.75" customHeight="1">
      <c r="A47" s="77"/>
      <c r="B47" s="80"/>
      <c r="C47" s="16"/>
      <c r="D47" s="53" t="s">
        <v>50</v>
      </c>
      <c r="E47" s="17" t="s">
        <v>13</v>
      </c>
      <c r="F47" s="34">
        <v>300</v>
      </c>
      <c r="G47" s="34">
        <v>586.8</v>
      </c>
      <c r="H47" s="104">
        <f t="shared" si="1"/>
        <v>195.59999999999997</v>
      </c>
    </row>
    <row r="48" spans="1:8" ht="36.75" customHeight="1">
      <c r="A48" s="63"/>
      <c r="B48" s="87">
        <v>75615</v>
      </c>
      <c r="C48" s="27"/>
      <c r="D48" s="61"/>
      <c r="E48" s="69" t="s">
        <v>82</v>
      </c>
      <c r="F48" s="13">
        <f>SUM(F49:F55)</f>
        <v>4440800</v>
      </c>
      <c r="G48" s="13">
        <f>SUM(G49:G55)</f>
        <v>4759698.35</v>
      </c>
      <c r="H48" s="104">
        <f t="shared" si="1"/>
        <v>107.18110137813007</v>
      </c>
    </row>
    <row r="49" spans="1:8" ht="16.5" customHeight="1">
      <c r="A49" s="86"/>
      <c r="B49" s="88"/>
      <c r="C49" s="16"/>
      <c r="D49" s="53" t="s">
        <v>51</v>
      </c>
      <c r="E49" s="17" t="s">
        <v>14</v>
      </c>
      <c r="F49" s="22">
        <v>4250000</v>
      </c>
      <c r="G49" s="22">
        <v>4579925.84</v>
      </c>
      <c r="H49" s="104">
        <f t="shared" si="1"/>
        <v>107.76296094117647</v>
      </c>
    </row>
    <row r="50" spans="1:8" ht="16.5" customHeight="1">
      <c r="A50" s="79"/>
      <c r="B50" s="84"/>
      <c r="C50" s="16"/>
      <c r="D50" s="53" t="s">
        <v>52</v>
      </c>
      <c r="E50" s="17" t="s">
        <v>15</v>
      </c>
      <c r="F50" s="34">
        <v>600</v>
      </c>
      <c r="G50" s="34">
        <v>1005</v>
      </c>
      <c r="H50" s="104">
        <f t="shared" si="1"/>
        <v>167.5</v>
      </c>
    </row>
    <row r="51" spans="1:8" ht="16.5" customHeight="1">
      <c r="A51" s="79"/>
      <c r="B51" s="84"/>
      <c r="C51" s="16"/>
      <c r="D51" s="53" t="s">
        <v>53</v>
      </c>
      <c r="E51" s="17" t="s">
        <v>16</v>
      </c>
      <c r="F51" s="35">
        <v>1200</v>
      </c>
      <c r="G51" s="35">
        <v>1575</v>
      </c>
      <c r="H51" s="104">
        <f t="shared" si="1"/>
        <v>131.25</v>
      </c>
    </row>
    <row r="52" spans="1:8" ht="16.5" customHeight="1">
      <c r="A52" s="79"/>
      <c r="B52" s="84"/>
      <c r="C52" s="16"/>
      <c r="D52" s="53" t="s">
        <v>54</v>
      </c>
      <c r="E52" s="17" t="s">
        <v>17</v>
      </c>
      <c r="F52" s="21">
        <v>70000</v>
      </c>
      <c r="G52" s="21">
        <v>74585.22</v>
      </c>
      <c r="H52" s="104">
        <f t="shared" si="1"/>
        <v>106.5503142857143</v>
      </c>
    </row>
    <row r="53" spans="1:8" ht="16.5" customHeight="1">
      <c r="A53" s="79"/>
      <c r="B53" s="84"/>
      <c r="C53" s="16"/>
      <c r="D53" s="53" t="s">
        <v>58</v>
      </c>
      <c r="E53" s="17" t="s">
        <v>18</v>
      </c>
      <c r="F53" s="34">
        <v>12000</v>
      </c>
      <c r="G53" s="34">
        <v>6492</v>
      </c>
      <c r="H53" s="104">
        <f t="shared" si="1"/>
        <v>54.1</v>
      </c>
    </row>
    <row r="54" spans="1:8" ht="16.5" customHeight="1">
      <c r="A54" s="79"/>
      <c r="B54" s="84"/>
      <c r="C54" s="16"/>
      <c r="D54" s="53" t="s">
        <v>50</v>
      </c>
      <c r="E54" s="17" t="s">
        <v>13</v>
      </c>
      <c r="F54" s="21">
        <v>7000</v>
      </c>
      <c r="G54" s="21">
        <v>26383.29</v>
      </c>
      <c r="H54" s="104">
        <f t="shared" si="1"/>
        <v>376.90414285714286</v>
      </c>
    </row>
    <row r="55" spans="1:8" ht="30.75" customHeight="1">
      <c r="A55" s="79"/>
      <c r="B55" s="78"/>
      <c r="C55" s="16"/>
      <c r="D55" s="53" t="s">
        <v>108</v>
      </c>
      <c r="E55" s="39" t="s">
        <v>109</v>
      </c>
      <c r="F55" s="21">
        <v>100000</v>
      </c>
      <c r="G55" s="21">
        <v>69732</v>
      </c>
      <c r="H55" s="104">
        <f t="shared" si="1"/>
        <v>69.732</v>
      </c>
    </row>
    <row r="56" spans="1:8" ht="48" customHeight="1">
      <c r="A56" s="2"/>
      <c r="B56" s="11">
        <v>75616</v>
      </c>
      <c r="C56" s="10"/>
      <c r="D56" s="59"/>
      <c r="E56" s="41" t="s">
        <v>83</v>
      </c>
      <c r="F56" s="124">
        <f>SUM(F57:F65)</f>
        <v>1476200</v>
      </c>
      <c r="G56" s="124">
        <f>SUM(G57:G65)</f>
        <v>2141682.47</v>
      </c>
      <c r="H56" s="104">
        <f t="shared" si="1"/>
        <v>145.08077970464709</v>
      </c>
    </row>
    <row r="57" spans="1:8" ht="16.5" customHeight="1">
      <c r="A57" s="85"/>
      <c r="B57" s="78"/>
      <c r="C57" s="65"/>
      <c r="D57" s="74" t="s">
        <v>51</v>
      </c>
      <c r="E57" s="122" t="s">
        <v>14</v>
      </c>
      <c r="F57" s="126">
        <v>1050000</v>
      </c>
      <c r="G57" s="126">
        <v>1404053.49</v>
      </c>
      <c r="H57" s="123">
        <f t="shared" si="1"/>
        <v>133.71938</v>
      </c>
    </row>
    <row r="58" spans="1:8" ht="16.5" customHeight="1">
      <c r="A58" s="77"/>
      <c r="B58" s="78"/>
      <c r="C58" s="16"/>
      <c r="D58" s="53" t="s">
        <v>52</v>
      </c>
      <c r="E58" s="17" t="s">
        <v>15</v>
      </c>
      <c r="F58" s="125">
        <v>38000</v>
      </c>
      <c r="G58" s="125">
        <v>51273.12</v>
      </c>
      <c r="H58" s="104">
        <f t="shared" si="1"/>
        <v>134.92926315789475</v>
      </c>
    </row>
    <row r="59" spans="1:8" ht="16.5" customHeight="1">
      <c r="A59" s="77"/>
      <c r="B59" s="78"/>
      <c r="C59" s="16"/>
      <c r="D59" s="53" t="s">
        <v>53</v>
      </c>
      <c r="E59" s="17" t="s">
        <v>16</v>
      </c>
      <c r="F59" s="35">
        <v>200</v>
      </c>
      <c r="G59" s="35">
        <v>208</v>
      </c>
      <c r="H59" s="104">
        <f t="shared" si="1"/>
        <v>104</v>
      </c>
    </row>
    <row r="60" spans="1:8" ht="16.5" customHeight="1">
      <c r="A60" s="77"/>
      <c r="B60" s="78"/>
      <c r="C60" s="16"/>
      <c r="D60" s="53" t="s">
        <v>54</v>
      </c>
      <c r="E60" s="17" t="s">
        <v>17</v>
      </c>
      <c r="F60" s="21">
        <v>79000</v>
      </c>
      <c r="G60" s="21">
        <v>96356</v>
      </c>
      <c r="H60" s="104">
        <f t="shared" si="1"/>
        <v>121.96962025316455</v>
      </c>
    </row>
    <row r="61" spans="1:8" ht="16.5" customHeight="1">
      <c r="A61" s="77"/>
      <c r="B61" s="78"/>
      <c r="C61" s="16"/>
      <c r="D61" s="53" t="s">
        <v>55</v>
      </c>
      <c r="E61" s="17" t="s">
        <v>98</v>
      </c>
      <c r="F61" s="21">
        <v>20000</v>
      </c>
      <c r="G61" s="21">
        <v>136626</v>
      </c>
      <c r="H61" s="104">
        <f t="shared" si="1"/>
        <v>683.13</v>
      </c>
    </row>
    <row r="62" spans="1:8" ht="16.5" customHeight="1">
      <c r="A62" s="77"/>
      <c r="B62" s="78"/>
      <c r="C62" s="16"/>
      <c r="D62" s="53" t="s">
        <v>56</v>
      </c>
      <c r="E62" s="17" t="s">
        <v>99</v>
      </c>
      <c r="F62" s="21">
        <v>2000</v>
      </c>
      <c r="G62" s="21">
        <v>4815</v>
      </c>
      <c r="H62" s="104">
        <f t="shared" si="1"/>
        <v>240.75000000000003</v>
      </c>
    </row>
    <row r="63" spans="1:8" ht="16.5" customHeight="1">
      <c r="A63" s="77"/>
      <c r="B63" s="78"/>
      <c r="C63" s="16"/>
      <c r="D63" s="53" t="s">
        <v>57</v>
      </c>
      <c r="E63" s="17" t="s">
        <v>19</v>
      </c>
      <c r="F63" s="21">
        <v>77000</v>
      </c>
      <c r="G63" s="21">
        <v>63318</v>
      </c>
      <c r="H63" s="104">
        <f t="shared" si="1"/>
        <v>82.23116883116883</v>
      </c>
    </row>
    <row r="64" spans="1:8" ht="16.5" customHeight="1">
      <c r="A64" s="77"/>
      <c r="B64" s="78"/>
      <c r="C64" s="16"/>
      <c r="D64" s="53" t="s">
        <v>58</v>
      </c>
      <c r="E64" s="17" t="s">
        <v>18</v>
      </c>
      <c r="F64" s="34">
        <v>200000</v>
      </c>
      <c r="G64" s="34">
        <v>354435.25</v>
      </c>
      <c r="H64" s="104">
        <f t="shared" si="1"/>
        <v>177.217625</v>
      </c>
    </row>
    <row r="65" spans="1:8" ht="16.5" customHeight="1">
      <c r="A65" s="86"/>
      <c r="B65" s="80"/>
      <c r="C65" s="16"/>
      <c r="D65" s="53" t="s">
        <v>50</v>
      </c>
      <c r="E65" s="17" t="s">
        <v>13</v>
      </c>
      <c r="F65" s="21">
        <v>10000</v>
      </c>
      <c r="G65" s="21">
        <v>30597.61</v>
      </c>
      <c r="H65" s="104">
        <f t="shared" si="1"/>
        <v>305.9761</v>
      </c>
    </row>
    <row r="66" spans="1:8" ht="27.75" customHeight="1">
      <c r="A66" s="2"/>
      <c r="B66" s="11">
        <v>75618</v>
      </c>
      <c r="C66" s="10"/>
      <c r="D66" s="59"/>
      <c r="E66" s="41" t="s">
        <v>38</v>
      </c>
      <c r="F66" s="26">
        <f>F67+F68+F69</f>
        <v>468464</v>
      </c>
      <c r="G66" s="26">
        <f>G67+G68+G69</f>
        <v>483631.12</v>
      </c>
      <c r="H66" s="104">
        <f t="shared" si="1"/>
        <v>103.2376276512176</v>
      </c>
    </row>
    <row r="67" spans="1:8" ht="16.5" customHeight="1">
      <c r="A67" s="85"/>
      <c r="B67" s="81"/>
      <c r="C67" s="16"/>
      <c r="D67" s="53" t="s">
        <v>59</v>
      </c>
      <c r="E67" s="17" t="s">
        <v>20</v>
      </c>
      <c r="F67" s="19">
        <v>100000</v>
      </c>
      <c r="G67" s="19">
        <v>104124.87</v>
      </c>
      <c r="H67" s="104">
        <f t="shared" si="1"/>
        <v>104.12486999999999</v>
      </c>
    </row>
    <row r="68" spans="1:8" ht="16.5" customHeight="1">
      <c r="A68" s="77"/>
      <c r="B68" s="78"/>
      <c r="C68" s="16"/>
      <c r="D68" s="53" t="s">
        <v>60</v>
      </c>
      <c r="E68" s="17" t="s">
        <v>101</v>
      </c>
      <c r="F68" s="19">
        <v>363464</v>
      </c>
      <c r="G68" s="19">
        <v>365077.79</v>
      </c>
      <c r="H68" s="104">
        <f t="shared" si="1"/>
        <v>100.44400270728325</v>
      </c>
    </row>
    <row r="69" spans="1:8" ht="24.75" customHeight="1">
      <c r="A69" s="77"/>
      <c r="B69" s="78"/>
      <c r="C69" s="16"/>
      <c r="D69" s="53" t="s">
        <v>115</v>
      </c>
      <c r="E69" s="39" t="s">
        <v>146</v>
      </c>
      <c r="F69" s="19">
        <v>5000</v>
      </c>
      <c r="G69" s="19">
        <v>14428.46</v>
      </c>
      <c r="H69" s="104">
        <f>G69/F69*100</f>
        <v>288.56919999999997</v>
      </c>
    </row>
    <row r="70" spans="1:8" ht="16.5" customHeight="1">
      <c r="A70" s="2"/>
      <c r="B70" s="11">
        <v>75619</v>
      </c>
      <c r="C70" s="10"/>
      <c r="D70" s="59"/>
      <c r="E70" s="12" t="s">
        <v>21</v>
      </c>
      <c r="F70" s="26">
        <f>F71+F72+F73+F74</f>
        <v>164402</v>
      </c>
      <c r="G70" s="26">
        <f>G71+G72+G73+G74</f>
        <v>196425.90999999997</v>
      </c>
      <c r="H70" s="104">
        <f t="shared" si="1"/>
        <v>119.479027019136</v>
      </c>
    </row>
    <row r="71" spans="1:8" ht="16.5" customHeight="1">
      <c r="A71" s="85"/>
      <c r="B71" s="81"/>
      <c r="C71" s="16"/>
      <c r="D71" s="53" t="s">
        <v>43</v>
      </c>
      <c r="E71" s="17" t="s">
        <v>6</v>
      </c>
      <c r="F71" s="35">
        <v>21000</v>
      </c>
      <c r="G71" s="35">
        <v>23937.2</v>
      </c>
      <c r="H71" s="104">
        <f t="shared" si="1"/>
        <v>113.98666666666668</v>
      </c>
    </row>
    <row r="72" spans="1:8" ht="16.5" customHeight="1">
      <c r="A72" s="77"/>
      <c r="B72" s="78"/>
      <c r="C72" s="16"/>
      <c r="D72" s="53" t="s">
        <v>47</v>
      </c>
      <c r="E72" s="17" t="s">
        <v>7</v>
      </c>
      <c r="F72" s="35">
        <v>99402</v>
      </c>
      <c r="G72" s="35">
        <v>99402</v>
      </c>
      <c r="H72" s="104">
        <f t="shared" si="1"/>
        <v>100</v>
      </c>
    </row>
    <row r="73" spans="1:8" ht="16.5" customHeight="1">
      <c r="A73" s="77"/>
      <c r="B73" s="78"/>
      <c r="C73" s="16"/>
      <c r="D73" s="53" t="s">
        <v>61</v>
      </c>
      <c r="E73" s="17" t="s">
        <v>22</v>
      </c>
      <c r="F73" s="21">
        <v>14000</v>
      </c>
      <c r="G73" s="21">
        <v>20518.51</v>
      </c>
      <c r="H73" s="104">
        <f t="shared" si="1"/>
        <v>146.56078571428571</v>
      </c>
    </row>
    <row r="74" spans="1:8" ht="16.5" customHeight="1">
      <c r="A74" s="86"/>
      <c r="B74" s="80"/>
      <c r="C74" s="16"/>
      <c r="D74" s="53" t="s">
        <v>62</v>
      </c>
      <c r="E74" s="17" t="s">
        <v>23</v>
      </c>
      <c r="F74" s="19">
        <v>30000</v>
      </c>
      <c r="G74" s="19">
        <v>52568.2</v>
      </c>
      <c r="H74" s="104">
        <f t="shared" si="1"/>
        <v>175.22733333333332</v>
      </c>
    </row>
    <row r="75" spans="1:8" ht="25.5" customHeight="1">
      <c r="A75" s="2"/>
      <c r="B75" s="11">
        <v>75621</v>
      </c>
      <c r="C75" s="10"/>
      <c r="D75" s="59"/>
      <c r="E75" s="41" t="s">
        <v>39</v>
      </c>
      <c r="F75" s="13">
        <f>F76+F77</f>
        <v>6219455</v>
      </c>
      <c r="G75" s="13">
        <f>G76+G77</f>
        <v>6928733.3</v>
      </c>
      <c r="H75" s="104">
        <f t="shared" si="1"/>
        <v>111.4041873443895</v>
      </c>
    </row>
    <row r="76" spans="1:8" ht="16.5" customHeight="1">
      <c r="A76" s="85"/>
      <c r="B76" s="81"/>
      <c r="C76" s="16"/>
      <c r="D76" s="53" t="s">
        <v>63</v>
      </c>
      <c r="E76" s="17" t="s">
        <v>24</v>
      </c>
      <c r="F76" s="22">
        <v>6179455</v>
      </c>
      <c r="G76" s="22">
        <v>6681117</v>
      </c>
      <c r="H76" s="104">
        <f t="shared" si="1"/>
        <v>108.11822401813754</v>
      </c>
    </row>
    <row r="77" spans="1:8" ht="16.5" customHeight="1">
      <c r="A77" s="75"/>
      <c r="B77" s="76"/>
      <c r="C77" s="16"/>
      <c r="D77" s="53" t="s">
        <v>64</v>
      </c>
      <c r="E77" s="17" t="s">
        <v>25</v>
      </c>
      <c r="F77" s="21">
        <v>40000</v>
      </c>
      <c r="G77" s="21">
        <v>247616.3</v>
      </c>
      <c r="H77" s="104">
        <f t="shared" si="1"/>
        <v>619.04075</v>
      </c>
    </row>
    <row r="78" spans="1:8" ht="17.25" customHeight="1">
      <c r="A78" s="31">
        <v>758</v>
      </c>
      <c r="B78" s="30"/>
      <c r="C78" s="30"/>
      <c r="D78" s="60"/>
      <c r="E78" s="32" t="s">
        <v>26</v>
      </c>
      <c r="F78" s="36">
        <f>F79+F81+F83+F87</f>
        <v>9378374</v>
      </c>
      <c r="G78" s="36">
        <f>G79+G81+G83+G87</f>
        <v>9487421.22</v>
      </c>
      <c r="H78" s="104">
        <f t="shared" si="1"/>
        <v>101.16275188001673</v>
      </c>
    </row>
    <row r="79" spans="1:8" ht="27.75" customHeight="1">
      <c r="A79" s="2"/>
      <c r="B79" s="11">
        <v>75801</v>
      </c>
      <c r="C79" s="10"/>
      <c r="D79" s="59"/>
      <c r="E79" s="41" t="s">
        <v>40</v>
      </c>
      <c r="F79" s="13">
        <f>F80</f>
        <v>7861710</v>
      </c>
      <c r="G79" s="13">
        <f>G80</f>
        <v>7861710</v>
      </c>
      <c r="H79" s="104">
        <f t="shared" si="1"/>
        <v>100</v>
      </c>
    </row>
    <row r="80" spans="1:8" ht="16.5" customHeight="1">
      <c r="A80" s="79"/>
      <c r="B80" s="84"/>
      <c r="C80" s="16"/>
      <c r="D80" s="53" t="s">
        <v>65</v>
      </c>
      <c r="E80" s="17" t="s">
        <v>27</v>
      </c>
      <c r="F80" s="22">
        <v>7861710</v>
      </c>
      <c r="G80" s="22">
        <v>7861710</v>
      </c>
      <c r="H80" s="104">
        <f t="shared" si="1"/>
        <v>100</v>
      </c>
    </row>
    <row r="81" spans="1:8" ht="16.5" customHeight="1">
      <c r="A81" s="2"/>
      <c r="B81" s="11">
        <v>75807</v>
      </c>
      <c r="C81" s="10"/>
      <c r="D81" s="59"/>
      <c r="E81" s="12" t="s">
        <v>70</v>
      </c>
      <c r="F81" s="24">
        <f>F82</f>
        <v>1165283</v>
      </c>
      <c r="G81" s="24">
        <f>G82</f>
        <v>1165283</v>
      </c>
      <c r="H81" s="104">
        <f t="shared" si="1"/>
        <v>100</v>
      </c>
    </row>
    <row r="82" spans="1:8" ht="16.5" customHeight="1">
      <c r="A82" s="79"/>
      <c r="B82" s="84"/>
      <c r="C82" s="16"/>
      <c r="D82" s="53" t="s">
        <v>65</v>
      </c>
      <c r="E82" s="17" t="s">
        <v>27</v>
      </c>
      <c r="F82" s="21">
        <v>1165283</v>
      </c>
      <c r="G82" s="21">
        <v>1165283</v>
      </c>
      <c r="H82" s="104">
        <f t="shared" si="1"/>
        <v>100</v>
      </c>
    </row>
    <row r="83" spans="1:8" ht="16.5" customHeight="1">
      <c r="A83" s="2"/>
      <c r="B83" s="11">
        <v>75814</v>
      </c>
      <c r="C83" s="10"/>
      <c r="D83" s="59"/>
      <c r="E83" s="12" t="s">
        <v>28</v>
      </c>
      <c r="F83" s="24">
        <f>F84+F85+F86</f>
        <v>97154</v>
      </c>
      <c r="G83" s="24">
        <f>G84+G85+G86</f>
        <v>206201.22</v>
      </c>
      <c r="H83" s="104">
        <f t="shared" si="1"/>
        <v>212.24161640282438</v>
      </c>
    </row>
    <row r="84" spans="1:8" ht="16.5" customHeight="1">
      <c r="A84" s="79"/>
      <c r="B84" s="84"/>
      <c r="C84" s="16"/>
      <c r="D84" s="53" t="s">
        <v>61</v>
      </c>
      <c r="E84" s="17" t="s">
        <v>22</v>
      </c>
      <c r="F84" s="21">
        <v>36000</v>
      </c>
      <c r="G84" s="21">
        <v>145046.63</v>
      </c>
      <c r="H84" s="104">
        <f t="shared" si="1"/>
        <v>402.9073055555556</v>
      </c>
    </row>
    <row r="85" spans="1:8" ht="16.5" customHeight="1">
      <c r="A85" s="79"/>
      <c r="B85" s="84"/>
      <c r="C85" s="16"/>
      <c r="D85" s="53" t="s">
        <v>92</v>
      </c>
      <c r="E85" s="17" t="s">
        <v>23</v>
      </c>
      <c r="F85" s="21">
        <v>0</v>
      </c>
      <c r="G85" s="21">
        <v>0</v>
      </c>
      <c r="H85" s="104">
        <v>0</v>
      </c>
    </row>
    <row r="86" spans="1:8" ht="30.75" customHeight="1">
      <c r="A86" s="79"/>
      <c r="B86" s="96"/>
      <c r="C86" s="16"/>
      <c r="D86" s="53" t="s">
        <v>126</v>
      </c>
      <c r="E86" s="39" t="s">
        <v>127</v>
      </c>
      <c r="F86" s="21">
        <v>61154</v>
      </c>
      <c r="G86" s="21">
        <v>61154.59</v>
      </c>
      <c r="H86" s="104">
        <f t="shared" si="1"/>
        <v>100.00096477744708</v>
      </c>
    </row>
    <row r="87" spans="1:8" ht="16.5" customHeight="1">
      <c r="A87" s="2"/>
      <c r="B87" s="11">
        <v>75831</v>
      </c>
      <c r="C87" s="10"/>
      <c r="D87" s="59"/>
      <c r="E87" s="12" t="s">
        <v>71</v>
      </c>
      <c r="F87" s="13">
        <f>F88</f>
        <v>254227</v>
      </c>
      <c r="G87" s="13">
        <f>G88</f>
        <v>254227</v>
      </c>
      <c r="H87" s="104">
        <f t="shared" si="1"/>
        <v>100</v>
      </c>
    </row>
    <row r="88" spans="1:8" ht="16.5" customHeight="1">
      <c r="A88" s="82"/>
      <c r="B88" s="83"/>
      <c r="C88" s="16"/>
      <c r="D88" s="53" t="s">
        <v>65</v>
      </c>
      <c r="E88" s="17" t="s">
        <v>27</v>
      </c>
      <c r="F88" s="22">
        <v>254227</v>
      </c>
      <c r="G88" s="22">
        <v>254227</v>
      </c>
      <c r="H88" s="104">
        <f t="shared" si="1"/>
        <v>100</v>
      </c>
    </row>
    <row r="89" spans="1:8" ht="17.25" customHeight="1">
      <c r="A89" s="31">
        <v>801</v>
      </c>
      <c r="B89" s="30"/>
      <c r="C89" s="30"/>
      <c r="D89" s="60"/>
      <c r="E89" s="32" t="s">
        <v>117</v>
      </c>
      <c r="F89" s="36">
        <f>F90+F92</f>
        <v>104139</v>
      </c>
      <c r="G89" s="36">
        <f>G90+G92</f>
        <v>84157.56</v>
      </c>
      <c r="H89" s="104">
        <f aca="true" t="shared" si="3" ref="H89:H94">G89/F89*100</f>
        <v>80.81272145881945</v>
      </c>
    </row>
    <row r="90" spans="1:8" ht="16.5" customHeight="1">
      <c r="A90" s="2"/>
      <c r="B90" s="11">
        <v>80104</v>
      </c>
      <c r="C90" s="10"/>
      <c r="D90" s="59"/>
      <c r="E90" s="12" t="s">
        <v>116</v>
      </c>
      <c r="F90" s="28">
        <f>F91</f>
        <v>32292</v>
      </c>
      <c r="G90" s="28">
        <f>G91</f>
        <v>32292.62</v>
      </c>
      <c r="H90" s="104">
        <f t="shared" si="3"/>
        <v>100.00191998018084</v>
      </c>
    </row>
    <row r="91" spans="1:8" ht="38.25" customHeight="1">
      <c r="A91" s="85"/>
      <c r="B91" s="83"/>
      <c r="C91" s="1"/>
      <c r="D91" s="52" t="s">
        <v>93</v>
      </c>
      <c r="E91" s="64" t="s">
        <v>147</v>
      </c>
      <c r="F91" s="29">
        <v>32292</v>
      </c>
      <c r="G91" s="29">
        <v>32292.62</v>
      </c>
      <c r="H91" s="104">
        <f t="shared" si="3"/>
        <v>100.00191998018084</v>
      </c>
    </row>
    <row r="92" spans="1:8" ht="16.5" customHeight="1">
      <c r="A92" s="63"/>
      <c r="B92" s="11">
        <v>80195</v>
      </c>
      <c r="C92" s="10"/>
      <c r="D92" s="59"/>
      <c r="E92" s="12" t="s">
        <v>87</v>
      </c>
      <c r="F92" s="28">
        <f>F93+F94</f>
        <v>71847</v>
      </c>
      <c r="G92" s="28">
        <f>G93+G94</f>
        <v>51864.94</v>
      </c>
      <c r="H92" s="104">
        <f t="shared" si="3"/>
        <v>72.188038470639</v>
      </c>
    </row>
    <row r="93" spans="1:8" ht="27" customHeight="1">
      <c r="A93" s="77"/>
      <c r="B93" s="81"/>
      <c r="C93" s="1"/>
      <c r="D93" s="52" t="s">
        <v>75</v>
      </c>
      <c r="E93" s="64" t="s">
        <v>132</v>
      </c>
      <c r="F93" s="29">
        <v>36377</v>
      </c>
      <c r="G93" s="29">
        <v>17866.54</v>
      </c>
      <c r="H93" s="104">
        <f t="shared" si="3"/>
        <v>49.11493526129148</v>
      </c>
    </row>
    <row r="94" spans="1:8" ht="38.25" customHeight="1">
      <c r="A94" s="75"/>
      <c r="B94" s="76"/>
      <c r="C94" s="97"/>
      <c r="D94" s="98" t="s">
        <v>141</v>
      </c>
      <c r="E94" s="66" t="s">
        <v>142</v>
      </c>
      <c r="F94" s="115">
        <v>35470</v>
      </c>
      <c r="G94" s="115">
        <v>33998.4</v>
      </c>
      <c r="H94" s="104">
        <f t="shared" si="3"/>
        <v>95.85114180998026</v>
      </c>
    </row>
    <row r="95" spans="1:8" ht="17.25" customHeight="1">
      <c r="A95" s="31">
        <v>851</v>
      </c>
      <c r="B95" s="30"/>
      <c r="C95" s="30"/>
      <c r="D95" s="60"/>
      <c r="E95" s="32" t="s">
        <v>94</v>
      </c>
      <c r="F95" s="36">
        <f>F96</f>
        <v>270</v>
      </c>
      <c r="G95" s="36">
        <f>G96</f>
        <v>270</v>
      </c>
      <c r="H95" s="104">
        <f t="shared" si="1"/>
        <v>100</v>
      </c>
    </row>
    <row r="96" spans="1:8" ht="16.5" customHeight="1">
      <c r="A96" s="2"/>
      <c r="B96" s="11">
        <v>85195</v>
      </c>
      <c r="C96" s="10"/>
      <c r="D96" s="59"/>
      <c r="E96" s="12" t="s">
        <v>87</v>
      </c>
      <c r="F96" s="28">
        <f>F97</f>
        <v>270</v>
      </c>
      <c r="G96" s="28">
        <f>G97</f>
        <v>270</v>
      </c>
      <c r="H96" s="104">
        <f t="shared" si="1"/>
        <v>100</v>
      </c>
    </row>
    <row r="97" spans="1:8" ht="38.25" customHeight="1">
      <c r="A97" s="82"/>
      <c r="B97" s="83"/>
      <c r="C97" s="1"/>
      <c r="D97" s="52" t="s">
        <v>48</v>
      </c>
      <c r="E97" s="64" t="s">
        <v>90</v>
      </c>
      <c r="F97" s="29">
        <v>270</v>
      </c>
      <c r="G97" s="29">
        <v>270</v>
      </c>
      <c r="H97" s="104">
        <f aca="true" t="shared" si="4" ref="H97:H141">G97/F97*100</f>
        <v>100</v>
      </c>
    </row>
    <row r="98" spans="1:8" ht="17.25" customHeight="1">
      <c r="A98" s="31">
        <v>852</v>
      </c>
      <c r="B98" s="30"/>
      <c r="C98" s="30"/>
      <c r="D98" s="60"/>
      <c r="E98" s="32" t="s">
        <v>72</v>
      </c>
      <c r="F98" s="36">
        <f>F99+F102+F104+F107+F109+F112+F115</f>
        <v>6217817</v>
      </c>
      <c r="G98" s="36">
        <f>G99+G102+G104+G107+G109+G112+G115</f>
        <v>6165954.94</v>
      </c>
      <c r="H98" s="104">
        <f t="shared" si="4"/>
        <v>99.16591208779545</v>
      </c>
    </row>
    <row r="99" spans="1:8" ht="33.75" customHeight="1">
      <c r="A99" s="2"/>
      <c r="B99" s="11">
        <v>85212</v>
      </c>
      <c r="C99" s="10"/>
      <c r="D99" s="59"/>
      <c r="E99" s="41" t="s">
        <v>103</v>
      </c>
      <c r="F99" s="24">
        <f>F100+F101</f>
        <v>4745550</v>
      </c>
      <c r="G99" s="24">
        <f>G100+G101</f>
        <v>4693802.4</v>
      </c>
      <c r="H99" s="104">
        <f t="shared" si="4"/>
        <v>98.90955526756646</v>
      </c>
    </row>
    <row r="100" spans="1:8" ht="37.5" customHeight="1">
      <c r="A100" s="79"/>
      <c r="B100" s="84"/>
      <c r="C100" s="1"/>
      <c r="D100" s="52" t="s">
        <v>48</v>
      </c>
      <c r="E100" s="64" t="s">
        <v>90</v>
      </c>
      <c r="F100" s="20">
        <v>4745000</v>
      </c>
      <c r="G100" s="20">
        <v>4686949.57</v>
      </c>
      <c r="H100" s="104">
        <f t="shared" si="4"/>
        <v>98.77659789251845</v>
      </c>
    </row>
    <row r="101" spans="1:8" ht="37.5" customHeight="1">
      <c r="A101" s="79"/>
      <c r="B101" s="96"/>
      <c r="C101" s="97"/>
      <c r="D101" s="98" t="s">
        <v>66</v>
      </c>
      <c r="E101" s="39" t="s">
        <v>67</v>
      </c>
      <c r="F101" s="99">
        <v>550</v>
      </c>
      <c r="G101" s="99">
        <v>6852.83</v>
      </c>
      <c r="H101" s="104">
        <f t="shared" si="4"/>
        <v>1245.969090909091</v>
      </c>
    </row>
    <row r="102" spans="1:8" ht="32.25" customHeight="1">
      <c r="A102" s="2"/>
      <c r="B102" s="11">
        <v>85213</v>
      </c>
      <c r="C102" s="10"/>
      <c r="D102" s="59"/>
      <c r="E102" s="41" t="s">
        <v>85</v>
      </c>
      <c r="F102" s="24">
        <f>F103</f>
        <v>27000</v>
      </c>
      <c r="G102" s="24">
        <f>G103</f>
        <v>27000</v>
      </c>
      <c r="H102" s="104">
        <f t="shared" si="4"/>
        <v>100</v>
      </c>
    </row>
    <row r="103" spans="1:8" ht="36.75" customHeight="1">
      <c r="A103" s="79"/>
      <c r="B103" s="84"/>
      <c r="C103" s="1"/>
      <c r="D103" s="52" t="s">
        <v>48</v>
      </c>
      <c r="E103" s="64" t="s">
        <v>90</v>
      </c>
      <c r="F103" s="20">
        <v>27000</v>
      </c>
      <c r="G103" s="20">
        <v>27000</v>
      </c>
      <c r="H103" s="104">
        <f t="shared" si="4"/>
        <v>100</v>
      </c>
    </row>
    <row r="104" spans="1:8" ht="27.75" customHeight="1">
      <c r="A104" s="2"/>
      <c r="B104" s="11">
        <v>85214</v>
      </c>
      <c r="C104" s="10"/>
      <c r="D104" s="59"/>
      <c r="E104" s="41" t="s">
        <v>91</v>
      </c>
      <c r="F104" s="13">
        <f>F105+F106</f>
        <v>673600</v>
      </c>
      <c r="G104" s="13">
        <f>G105+G106</f>
        <v>673525.85</v>
      </c>
      <c r="H104" s="104">
        <f t="shared" si="4"/>
        <v>99.98899198337293</v>
      </c>
    </row>
    <row r="105" spans="1:8" ht="36.75" customHeight="1">
      <c r="A105" s="79"/>
      <c r="B105" s="84"/>
      <c r="C105" s="97"/>
      <c r="D105" s="52" t="s">
        <v>48</v>
      </c>
      <c r="E105" s="64" t="s">
        <v>90</v>
      </c>
      <c r="F105" s="14">
        <v>189600</v>
      </c>
      <c r="G105" s="14">
        <v>189546.37</v>
      </c>
      <c r="H105" s="104">
        <f t="shared" si="4"/>
        <v>99.97171413502109</v>
      </c>
    </row>
    <row r="106" spans="1:8" ht="27" customHeight="1">
      <c r="A106" s="79"/>
      <c r="B106" s="78"/>
      <c r="C106" s="109"/>
      <c r="D106" s="108" t="s">
        <v>75</v>
      </c>
      <c r="E106" s="39" t="s">
        <v>102</v>
      </c>
      <c r="F106" s="14">
        <v>484000</v>
      </c>
      <c r="G106" s="14">
        <v>483979.48</v>
      </c>
      <c r="H106" s="104">
        <f t="shared" si="4"/>
        <v>99.9957603305785</v>
      </c>
    </row>
    <row r="107" spans="1:8" ht="17.25" customHeight="1">
      <c r="A107" s="2"/>
      <c r="B107" s="11">
        <v>85218</v>
      </c>
      <c r="C107" s="10"/>
      <c r="D107" s="59"/>
      <c r="E107" s="12" t="s">
        <v>104</v>
      </c>
      <c r="F107" s="24">
        <f>F108</f>
        <v>347083</v>
      </c>
      <c r="G107" s="24">
        <f>G108</f>
        <v>347083</v>
      </c>
      <c r="H107" s="104">
        <f t="shared" si="4"/>
        <v>100</v>
      </c>
    </row>
    <row r="108" spans="1:8" ht="36" customHeight="1">
      <c r="A108" s="79"/>
      <c r="B108" s="84"/>
      <c r="C108" s="1"/>
      <c r="D108" s="52" t="s">
        <v>73</v>
      </c>
      <c r="E108" s="64" t="s">
        <v>105</v>
      </c>
      <c r="F108" s="20">
        <v>347083</v>
      </c>
      <c r="G108" s="20">
        <v>347083</v>
      </c>
      <c r="H108" s="104">
        <f t="shared" si="4"/>
        <v>100</v>
      </c>
    </row>
    <row r="109" spans="1:8" ht="16.5" customHeight="1">
      <c r="A109" s="2"/>
      <c r="B109" s="11">
        <v>85219</v>
      </c>
      <c r="C109" s="10"/>
      <c r="D109" s="59"/>
      <c r="E109" s="12" t="s">
        <v>29</v>
      </c>
      <c r="F109" s="42">
        <f>F110+F111</f>
        <v>219300</v>
      </c>
      <c r="G109" s="42">
        <f>G110+G111</f>
        <v>219265.75</v>
      </c>
      <c r="H109" s="104">
        <f t="shared" si="4"/>
        <v>99.98438212494301</v>
      </c>
    </row>
    <row r="110" spans="1:8" ht="16.5" customHeight="1">
      <c r="A110" s="79"/>
      <c r="B110" s="84"/>
      <c r="C110" s="16"/>
      <c r="D110" s="53" t="s">
        <v>47</v>
      </c>
      <c r="E110" s="17" t="s">
        <v>7</v>
      </c>
      <c r="F110" s="21">
        <v>20000</v>
      </c>
      <c r="G110" s="21">
        <v>19965.75</v>
      </c>
      <c r="H110" s="104">
        <f t="shared" si="4"/>
        <v>99.82875</v>
      </c>
    </row>
    <row r="111" spans="1:8" ht="26.25" customHeight="1">
      <c r="A111" s="77"/>
      <c r="B111" s="78"/>
      <c r="C111" s="16"/>
      <c r="D111" s="53" t="s">
        <v>75</v>
      </c>
      <c r="E111" s="39" t="s">
        <v>102</v>
      </c>
      <c r="F111" s="22">
        <v>199300</v>
      </c>
      <c r="G111" s="22">
        <v>199300</v>
      </c>
      <c r="H111" s="104">
        <f t="shared" si="4"/>
        <v>100</v>
      </c>
    </row>
    <row r="112" spans="1:8" ht="16.5" customHeight="1">
      <c r="A112" s="2"/>
      <c r="B112" s="11">
        <v>85228</v>
      </c>
      <c r="C112" s="10"/>
      <c r="D112" s="59"/>
      <c r="E112" s="12" t="s">
        <v>30</v>
      </c>
      <c r="F112" s="28">
        <f>F113+F114</f>
        <v>10020</v>
      </c>
      <c r="G112" s="28">
        <f>G113+G114</f>
        <v>10013.94</v>
      </c>
      <c r="H112" s="104">
        <f t="shared" si="4"/>
        <v>99.93952095808383</v>
      </c>
    </row>
    <row r="113" spans="1:8" ht="39" customHeight="1">
      <c r="A113" s="79"/>
      <c r="B113" s="84"/>
      <c r="C113" s="1"/>
      <c r="D113" s="52" t="s">
        <v>48</v>
      </c>
      <c r="E113" s="64" t="s">
        <v>90</v>
      </c>
      <c r="F113" s="29">
        <v>10000</v>
      </c>
      <c r="G113" s="29">
        <v>10000</v>
      </c>
      <c r="H113" s="104">
        <f t="shared" si="4"/>
        <v>100</v>
      </c>
    </row>
    <row r="114" spans="1:8" ht="39.75" customHeight="1">
      <c r="A114" s="79"/>
      <c r="B114" s="78"/>
      <c r="C114" s="16"/>
      <c r="D114" s="53" t="s">
        <v>66</v>
      </c>
      <c r="E114" s="39" t="s">
        <v>67</v>
      </c>
      <c r="F114" s="19">
        <v>20</v>
      </c>
      <c r="G114" s="19">
        <v>13.94</v>
      </c>
      <c r="H114" s="104">
        <f t="shared" si="4"/>
        <v>69.69999999999999</v>
      </c>
    </row>
    <row r="115" spans="1:8" ht="16.5" customHeight="1">
      <c r="A115" s="2"/>
      <c r="B115" s="11">
        <v>85295</v>
      </c>
      <c r="C115" s="10"/>
      <c r="D115" s="59"/>
      <c r="E115" s="12" t="s">
        <v>87</v>
      </c>
      <c r="F115" s="28">
        <f>F116</f>
        <v>195264</v>
      </c>
      <c r="G115" s="28">
        <f>G116</f>
        <v>195264</v>
      </c>
      <c r="H115" s="104">
        <f t="shared" si="4"/>
        <v>100</v>
      </c>
    </row>
    <row r="116" spans="1:8" ht="30" customHeight="1">
      <c r="A116" s="82"/>
      <c r="B116" s="83"/>
      <c r="C116" s="1"/>
      <c r="D116" s="52" t="s">
        <v>75</v>
      </c>
      <c r="E116" s="39" t="s">
        <v>102</v>
      </c>
      <c r="F116" s="29">
        <v>195264</v>
      </c>
      <c r="G116" s="29">
        <v>195264</v>
      </c>
      <c r="H116" s="104">
        <f t="shared" si="4"/>
        <v>100</v>
      </c>
    </row>
    <row r="117" spans="1:8" ht="17.25" customHeight="1">
      <c r="A117" s="6">
        <v>853</v>
      </c>
      <c r="B117" s="5"/>
      <c r="C117" s="5"/>
      <c r="D117" s="58"/>
      <c r="E117" s="7" t="s">
        <v>113</v>
      </c>
      <c r="F117" s="8">
        <f>F118</f>
        <v>25278</v>
      </c>
      <c r="G117" s="8">
        <f>G118</f>
        <v>6346.88</v>
      </c>
      <c r="H117" s="104">
        <f t="shared" si="4"/>
        <v>25.108315531292032</v>
      </c>
    </row>
    <row r="118" spans="1:8" ht="17.25" customHeight="1">
      <c r="A118" s="9"/>
      <c r="B118" s="11">
        <v>85395</v>
      </c>
      <c r="C118" s="10"/>
      <c r="D118" s="59"/>
      <c r="E118" s="12" t="s">
        <v>87</v>
      </c>
      <c r="F118" s="13">
        <f>F119</f>
        <v>25278</v>
      </c>
      <c r="G118" s="13">
        <f>G119</f>
        <v>6346.88</v>
      </c>
      <c r="H118" s="104">
        <f t="shared" si="4"/>
        <v>25.108315531292032</v>
      </c>
    </row>
    <row r="119" spans="1:8" ht="39" customHeight="1">
      <c r="A119" s="82"/>
      <c r="B119" s="83"/>
      <c r="C119" s="1"/>
      <c r="D119" s="52" t="s">
        <v>112</v>
      </c>
      <c r="E119" s="39" t="s">
        <v>100</v>
      </c>
      <c r="F119" s="29">
        <v>25278</v>
      </c>
      <c r="G119" s="29">
        <v>6346.88</v>
      </c>
      <c r="H119" s="104">
        <f t="shared" si="4"/>
        <v>25.108315531292032</v>
      </c>
    </row>
    <row r="120" spans="1:8" ht="17.25" customHeight="1">
      <c r="A120" s="6">
        <v>854</v>
      </c>
      <c r="B120" s="5"/>
      <c r="C120" s="5"/>
      <c r="D120" s="58"/>
      <c r="E120" s="7" t="s">
        <v>76</v>
      </c>
      <c r="F120" s="8">
        <f>F121</f>
        <v>457643</v>
      </c>
      <c r="G120" s="8">
        <f>G121</f>
        <v>433044.58</v>
      </c>
      <c r="H120" s="104">
        <f t="shared" si="4"/>
        <v>94.62497623693578</v>
      </c>
    </row>
    <row r="121" spans="1:8" ht="17.25" customHeight="1">
      <c r="A121" s="9"/>
      <c r="B121" s="11">
        <v>85415</v>
      </c>
      <c r="C121" s="10"/>
      <c r="D121" s="59"/>
      <c r="E121" s="12" t="s">
        <v>77</v>
      </c>
      <c r="F121" s="13">
        <f>F122+F123+F124</f>
        <v>457643</v>
      </c>
      <c r="G121" s="13">
        <f>G122+G123+G124</f>
        <v>433044.58</v>
      </c>
      <c r="H121" s="104">
        <f t="shared" si="4"/>
        <v>94.62497623693578</v>
      </c>
    </row>
    <row r="122" spans="1:8" ht="30" customHeight="1">
      <c r="A122" s="85"/>
      <c r="B122" s="81"/>
      <c r="C122" s="1"/>
      <c r="D122" s="52" t="s">
        <v>75</v>
      </c>
      <c r="E122" s="39" t="s">
        <v>102</v>
      </c>
      <c r="F122" s="29">
        <v>442003</v>
      </c>
      <c r="G122" s="29">
        <v>417408.58</v>
      </c>
      <c r="H122" s="104">
        <f>G122/F122*100</f>
        <v>94.43568935052478</v>
      </c>
    </row>
    <row r="123" spans="1:8" ht="36.75" customHeight="1">
      <c r="A123" s="77"/>
      <c r="B123" s="78"/>
      <c r="C123" s="97"/>
      <c r="D123" s="98" t="s">
        <v>95</v>
      </c>
      <c r="E123" s="66" t="s">
        <v>106</v>
      </c>
      <c r="F123" s="100">
        <v>10631</v>
      </c>
      <c r="G123" s="100">
        <v>10627.53</v>
      </c>
      <c r="H123" s="104">
        <f t="shared" si="4"/>
        <v>99.96735960869157</v>
      </c>
    </row>
    <row r="124" spans="1:8" ht="36.75" customHeight="1">
      <c r="A124" s="77"/>
      <c r="B124" s="96"/>
      <c r="C124" s="97"/>
      <c r="D124" s="98" t="s">
        <v>96</v>
      </c>
      <c r="E124" s="66" t="s">
        <v>106</v>
      </c>
      <c r="F124" s="100">
        <v>5009</v>
      </c>
      <c r="G124" s="100">
        <v>5008.47</v>
      </c>
      <c r="H124" s="104">
        <f t="shared" si="4"/>
        <v>99.98941904571771</v>
      </c>
    </row>
    <row r="125" spans="1:8" ht="17.25" customHeight="1">
      <c r="A125" s="6">
        <v>900</v>
      </c>
      <c r="B125" s="5"/>
      <c r="C125" s="5"/>
      <c r="D125" s="58"/>
      <c r="E125" s="7" t="s">
        <v>31</v>
      </c>
      <c r="F125" s="8">
        <f>F126+F128</f>
        <v>1410200</v>
      </c>
      <c r="G125" s="8">
        <f>G126+G128</f>
        <v>1320440.05</v>
      </c>
      <c r="H125" s="104">
        <f t="shared" si="4"/>
        <v>93.63494894341228</v>
      </c>
    </row>
    <row r="126" spans="1:8" ht="17.25" customHeight="1">
      <c r="A126" s="9"/>
      <c r="B126" s="11">
        <v>90001</v>
      </c>
      <c r="C126" s="10"/>
      <c r="D126" s="59"/>
      <c r="E126" s="12" t="s">
        <v>32</v>
      </c>
      <c r="F126" s="13">
        <f>F127</f>
        <v>1400000</v>
      </c>
      <c r="G126" s="13">
        <f>G127</f>
        <v>1310314.05</v>
      </c>
      <c r="H126" s="104">
        <f t="shared" si="4"/>
        <v>93.59386071428571</v>
      </c>
    </row>
    <row r="127" spans="1:8" ht="16.5" customHeight="1">
      <c r="A127" s="85"/>
      <c r="B127" s="83"/>
      <c r="C127" s="16"/>
      <c r="D127" s="53" t="s">
        <v>47</v>
      </c>
      <c r="E127" s="17" t="s">
        <v>7</v>
      </c>
      <c r="F127" s="22">
        <v>1400000</v>
      </c>
      <c r="G127" s="22">
        <v>1310314.05</v>
      </c>
      <c r="H127" s="104">
        <f t="shared" si="4"/>
        <v>93.59386071428571</v>
      </c>
    </row>
    <row r="128" spans="1:8" ht="17.25" customHeight="1">
      <c r="A128" s="113"/>
      <c r="B128" s="11">
        <v>90002</v>
      </c>
      <c r="C128" s="10"/>
      <c r="D128" s="59"/>
      <c r="E128" s="12" t="s">
        <v>138</v>
      </c>
      <c r="F128" s="13">
        <f>F129</f>
        <v>10200</v>
      </c>
      <c r="G128" s="13">
        <f>G129</f>
        <v>10126</v>
      </c>
      <c r="H128" s="104">
        <f>G128/F128*100</f>
        <v>99.27450980392157</v>
      </c>
    </row>
    <row r="129" spans="1:8" ht="25.5" customHeight="1">
      <c r="A129" s="75"/>
      <c r="B129" s="83"/>
      <c r="C129" s="16"/>
      <c r="D129" s="53" t="s">
        <v>73</v>
      </c>
      <c r="E129" s="39" t="s">
        <v>139</v>
      </c>
      <c r="F129" s="22">
        <v>10200</v>
      </c>
      <c r="G129" s="22">
        <v>10126</v>
      </c>
      <c r="H129" s="104">
        <f>G129/F129*100</f>
        <v>99.27450980392157</v>
      </c>
    </row>
    <row r="130" spans="1:8" ht="17.25" customHeight="1">
      <c r="A130" s="6">
        <v>921</v>
      </c>
      <c r="B130" s="5"/>
      <c r="C130" s="5"/>
      <c r="D130" s="58"/>
      <c r="E130" s="7" t="s">
        <v>120</v>
      </c>
      <c r="F130" s="8">
        <f>F131</f>
        <v>83297</v>
      </c>
      <c r="G130" s="8">
        <f>G131</f>
        <v>34610.16</v>
      </c>
      <c r="H130" s="104">
        <f t="shared" si="4"/>
        <v>41.55030793425934</v>
      </c>
    </row>
    <row r="131" spans="1:8" ht="17.25" customHeight="1">
      <c r="A131" s="9"/>
      <c r="B131" s="11">
        <v>92105</v>
      </c>
      <c r="C131" s="10"/>
      <c r="D131" s="59"/>
      <c r="E131" s="12" t="s">
        <v>121</v>
      </c>
      <c r="F131" s="13">
        <f>F132+F133+F134+F135+F136</f>
        <v>83297</v>
      </c>
      <c r="G131" s="13">
        <f>G132+G133+G134+G135+G136</f>
        <v>34610.16</v>
      </c>
      <c r="H131" s="104">
        <f t="shared" si="4"/>
        <v>41.55030793425934</v>
      </c>
    </row>
    <row r="132" spans="1:8" ht="16.5" customHeight="1">
      <c r="A132" s="77"/>
      <c r="B132" s="78"/>
      <c r="C132" s="16"/>
      <c r="D132" s="53" t="s">
        <v>47</v>
      </c>
      <c r="E132" s="17" t="s">
        <v>7</v>
      </c>
      <c r="F132" s="21">
        <v>15000</v>
      </c>
      <c r="G132" s="21">
        <v>15000</v>
      </c>
      <c r="H132" s="104">
        <f>G132/F132*100</f>
        <v>100</v>
      </c>
    </row>
    <row r="133" spans="1:8" ht="16.5" customHeight="1">
      <c r="A133" s="85"/>
      <c r="B133" s="78"/>
      <c r="C133" s="16"/>
      <c r="D133" s="53" t="s">
        <v>122</v>
      </c>
      <c r="E133" s="17" t="s">
        <v>123</v>
      </c>
      <c r="F133" s="22">
        <v>8000</v>
      </c>
      <c r="G133" s="22">
        <v>6250</v>
      </c>
      <c r="H133" s="104">
        <f t="shared" si="4"/>
        <v>78.125</v>
      </c>
    </row>
    <row r="134" spans="1:8" ht="42.75" customHeight="1">
      <c r="A134" s="77"/>
      <c r="B134" s="78"/>
      <c r="C134" s="97"/>
      <c r="D134" s="98" t="s">
        <v>112</v>
      </c>
      <c r="E134" s="39" t="s">
        <v>100</v>
      </c>
      <c r="F134" s="100">
        <v>19848</v>
      </c>
      <c r="G134" s="100">
        <v>13360.16</v>
      </c>
      <c r="H134" s="104">
        <f t="shared" si="4"/>
        <v>67.31237404272471</v>
      </c>
    </row>
    <row r="135" spans="1:8" ht="39" customHeight="1">
      <c r="A135" s="77"/>
      <c r="B135" s="96"/>
      <c r="C135" s="97"/>
      <c r="D135" s="98" t="s">
        <v>128</v>
      </c>
      <c r="E135" s="39" t="s">
        <v>100</v>
      </c>
      <c r="F135" s="100">
        <v>35690</v>
      </c>
      <c r="G135" s="100">
        <v>0</v>
      </c>
      <c r="H135" s="104">
        <f t="shared" si="4"/>
        <v>0</v>
      </c>
    </row>
    <row r="136" spans="1:8" ht="39" customHeight="1">
      <c r="A136" s="77"/>
      <c r="B136" s="96"/>
      <c r="C136" s="97"/>
      <c r="D136" s="98" t="s">
        <v>133</v>
      </c>
      <c r="E136" s="39" t="s">
        <v>100</v>
      </c>
      <c r="F136" s="100">
        <v>4759</v>
      </c>
      <c r="G136" s="100">
        <v>0</v>
      </c>
      <c r="H136" s="104">
        <f>G136/F136*100</f>
        <v>0</v>
      </c>
    </row>
    <row r="137" spans="1:8" ht="17.25" customHeight="1">
      <c r="A137" s="6">
        <v>926</v>
      </c>
      <c r="B137" s="5"/>
      <c r="C137" s="5"/>
      <c r="D137" s="58"/>
      <c r="E137" s="7" t="s">
        <v>33</v>
      </c>
      <c r="F137" s="25">
        <f>F138</f>
        <v>257200</v>
      </c>
      <c r="G137" s="25">
        <f>G138</f>
        <v>291223.57</v>
      </c>
      <c r="H137" s="104">
        <f t="shared" si="4"/>
        <v>113.22844867807153</v>
      </c>
    </row>
    <row r="138" spans="1:8" ht="17.25" customHeight="1">
      <c r="A138" s="38"/>
      <c r="B138" s="11">
        <v>92604</v>
      </c>
      <c r="C138" s="10"/>
      <c r="D138" s="59"/>
      <c r="E138" s="12" t="s">
        <v>34</v>
      </c>
      <c r="F138" s="24">
        <f>F139+F140+F141</f>
        <v>257200</v>
      </c>
      <c r="G138" s="24">
        <f>G139+G140+G141</f>
        <v>291223.57</v>
      </c>
      <c r="H138" s="104">
        <f t="shared" si="4"/>
        <v>113.22844867807153</v>
      </c>
    </row>
    <row r="139" spans="1:8" ht="16.5" customHeight="1">
      <c r="A139" s="77"/>
      <c r="B139" s="78"/>
      <c r="C139" s="16"/>
      <c r="D139" s="53" t="s">
        <v>47</v>
      </c>
      <c r="E139" s="17" t="s">
        <v>7</v>
      </c>
      <c r="F139" s="21">
        <v>242000</v>
      </c>
      <c r="G139" s="21">
        <v>274245.56</v>
      </c>
      <c r="H139" s="104">
        <f t="shared" si="4"/>
        <v>113.32461157024794</v>
      </c>
    </row>
    <row r="140" spans="1:8" ht="16.5" customHeight="1">
      <c r="A140" s="77"/>
      <c r="B140" s="78"/>
      <c r="C140" s="16"/>
      <c r="D140" s="53" t="s">
        <v>61</v>
      </c>
      <c r="E140" s="17" t="s">
        <v>22</v>
      </c>
      <c r="F140" s="21">
        <v>500</v>
      </c>
      <c r="G140" s="21">
        <v>2201.01</v>
      </c>
      <c r="H140" s="104">
        <f t="shared" si="4"/>
        <v>440.202</v>
      </c>
    </row>
    <row r="141" spans="1:8" ht="20.25" customHeight="1" thickBot="1">
      <c r="A141" s="91"/>
      <c r="B141" s="92"/>
      <c r="C141" s="93"/>
      <c r="D141" s="94" t="s">
        <v>62</v>
      </c>
      <c r="E141" s="95" t="s">
        <v>86</v>
      </c>
      <c r="F141" s="34">
        <v>14700</v>
      </c>
      <c r="G141" s="34">
        <v>14777</v>
      </c>
      <c r="H141" s="104">
        <f t="shared" si="4"/>
        <v>100.52380952380953</v>
      </c>
    </row>
    <row r="142" spans="1:8" s="50" customFormat="1" ht="30.75" customHeight="1">
      <c r="A142" s="62"/>
      <c r="B142" s="62"/>
      <c r="C142" s="62"/>
      <c r="D142" s="89"/>
      <c r="E142" s="90" t="s">
        <v>35</v>
      </c>
      <c r="F142" s="51">
        <f>F7+F10+F17+F25+F28+F39+F44+F78+F89+F95+F98+F117+F120+F125+F130+F137</f>
        <v>34218111</v>
      </c>
      <c r="G142" s="51">
        <f>G7+G10+G17+G25+G28+G39+G44+G78+G89+G95+G98+G117+G120+G125+G130+G137</f>
        <v>35815249.919999994</v>
      </c>
      <c r="H142" s="106">
        <f>G142/F142*100</f>
        <v>104.66752510096187</v>
      </c>
    </row>
    <row r="143" spans="1:2" ht="12.75" customHeight="1">
      <c r="A143" s="15"/>
      <c r="B143" s="33"/>
    </row>
    <row r="144" ht="12.75" customHeight="1"/>
  </sheetData>
  <mergeCells count="2">
    <mergeCell ref="A1:E1"/>
    <mergeCell ref="E2:G2"/>
  </mergeCells>
  <printOptions/>
  <pageMargins left="0.6299212598425197" right="0.2362204724409449" top="0.9055118110236221" bottom="0.8267716535433072" header="0.5118110236220472" footer="0.5118110236220472"/>
  <pageSetup horizontalDpi="600" verticalDpi="600" orientation="portrait" paperSize="9" scale="96" r:id="rId2"/>
  <headerFooter alignWithMargins="0">
    <oddHeader>&amp;LStrona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2008-03-19T10:59:37Z</cp:lastPrinted>
  <dcterms:created xsi:type="dcterms:W3CDTF">2003-11-18T11:38:52Z</dcterms:created>
  <dcterms:modified xsi:type="dcterms:W3CDTF">2008-03-19T11:00:33Z</dcterms:modified>
  <cp:category/>
  <cp:version/>
  <cp:contentType/>
  <cp:contentStatus/>
</cp:coreProperties>
</file>