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<sst xmlns="http://schemas.openxmlformats.org/spreadsheetml/2006/main" count="75" uniqueCount="40">
  <si>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Plan przychodów i wydatków zakładów budżetowych na 2008 r.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</si>
  <si>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</si>
  <si>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</si>
  <si>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</si>
  <si>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</si>
  <si>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</si>
  <si>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</si>
  <si>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</si>
  <si>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</si>
  <si>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</si>
  <si>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</si>
  <si>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</si>
  <si>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</si>
  <si>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</si>
  <si>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</si>
  <si>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</si>
  <si>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</si>
  <si>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</si>
  <si>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</si>
  <si>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</si>
  <si>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</si>
  <si>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</si>
  <si>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</si>
  <si>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</si>
  <si>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</si>
  <si>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</si>
  <si>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</si>
  <si>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</si>
  <si>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</si>
  <si>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</si>
  <si>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</si>
  <si>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</si>
  <si>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</si>
  <si>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</si>
  <si>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</si>
  <si>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</si>
  <si>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</si>
  <si>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5</t>
  </si>
  <si>
    <t xml:space="preserve">do uchwały nr XXV/326/2008 Rady Miejskiej w Gubinie </t>
  </si>
  <si>
    <t>z dnia 27 listopada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</si>
</sst>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A5" sqref="A5:K5"/>
    </sheetView>
  </sheetViews>
  <sheetFormatPr defaultColWidth="9.140625" defaultRowHeight="12.75"/>
  <cols>
    <col min="1" max="1" width="3.57421875" style="0" customWidth="1"/>
    <col min="2" max="2" width="27.57421875" style="0" customWidth="1"/>
    <col min="3" max="3" width="10.00390625" style="0" customWidth="1"/>
    <col min="4" max="5" width="11.140625" style="0" customWidth="1"/>
    <col min="8" max="8" width="10.57421875" style="0" customWidth="1"/>
    <col min="10" max="10" width="10.140625" style="0" customWidth="1"/>
  </cols>
  <sheetData>
    <row r="2" ht="12.75">
      <c r="K2" s="1" t="s">
        <v>37</v>
      </c>
    </row>
    <row r="3" spans="7:11" ht="12.75">
      <c r="G3" s="33" t="s">
        <v>38</v>
      </c>
      <c r="H3" s="33"/>
      <c r="I3" s="33"/>
      <c r="J3" s="33"/>
      <c r="K3" s="33"/>
    </row>
    <row r="4" spans="9:11" ht="12.75">
      <c r="I4" s="33" t="s">
        <v>39</v>
      </c>
      <c r="J4" s="33"/>
      <c r="K4" s="33"/>
    </row>
    <row r="5" spans="1:11" ht="12.7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ht="12.75">
      <c r="C6" s="2"/>
    </row>
    <row r="8" spans="1:11" ht="12.75">
      <c r="A8" s="30" t="s">
        <v>1</v>
      </c>
      <c r="B8" s="30" t="s">
        <v>2</v>
      </c>
      <c r="C8" s="30" t="s">
        <v>3</v>
      </c>
      <c r="D8" s="35" t="s">
        <v>4</v>
      </c>
      <c r="E8" s="35"/>
      <c r="F8" s="35"/>
      <c r="G8" s="35"/>
      <c r="H8" s="35" t="s">
        <v>5</v>
      </c>
      <c r="I8" s="35"/>
      <c r="J8" s="30" t="s">
        <v>6</v>
      </c>
      <c r="K8" s="30" t="s">
        <v>7</v>
      </c>
    </row>
    <row r="9" spans="1:11" ht="12.75">
      <c r="A9" s="30"/>
      <c r="B9" s="30"/>
      <c r="C9" s="30"/>
      <c r="D9" s="30" t="s">
        <v>8</v>
      </c>
      <c r="E9" s="30" t="s">
        <v>9</v>
      </c>
      <c r="F9" s="30"/>
      <c r="G9" s="30"/>
      <c r="H9" s="30" t="s">
        <v>8</v>
      </c>
      <c r="I9" s="30" t="s">
        <v>10</v>
      </c>
      <c r="J9" s="30"/>
      <c r="K9" s="30"/>
    </row>
    <row r="10" spans="1:11" ht="12.75">
      <c r="A10" s="30"/>
      <c r="B10" s="30"/>
      <c r="C10" s="30"/>
      <c r="D10" s="30"/>
      <c r="E10" s="30" t="s">
        <v>11</v>
      </c>
      <c r="F10" s="30" t="s">
        <v>9</v>
      </c>
      <c r="G10" s="30"/>
      <c r="H10" s="30"/>
      <c r="I10" s="30"/>
      <c r="J10" s="30"/>
      <c r="K10" s="30"/>
    </row>
    <row r="11" spans="1:11" ht="30" customHeight="1">
      <c r="A11" s="30"/>
      <c r="B11" s="30"/>
      <c r="C11" s="30"/>
      <c r="D11" s="30"/>
      <c r="E11" s="30"/>
      <c r="F11" s="4" t="s">
        <v>12</v>
      </c>
      <c r="G11" s="3" t="s">
        <v>13</v>
      </c>
      <c r="H11" s="30"/>
      <c r="I11" s="30"/>
      <c r="J11" s="30"/>
      <c r="K11" s="30"/>
    </row>
    <row r="12" spans="1:11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</row>
    <row r="13" spans="1:11" ht="12.75">
      <c r="A13" s="6" t="s">
        <v>14</v>
      </c>
      <c r="B13" s="6" t="s">
        <v>15</v>
      </c>
      <c r="C13" s="7"/>
      <c r="D13" s="7"/>
      <c r="E13" s="7"/>
      <c r="F13" s="7"/>
      <c r="G13" s="7"/>
      <c r="H13" s="7"/>
      <c r="I13" s="8" t="s">
        <v>16</v>
      </c>
      <c r="J13" s="7"/>
      <c r="K13" s="9" t="s">
        <v>16</v>
      </c>
    </row>
    <row r="14" spans="1:11" ht="12.75">
      <c r="A14" s="10"/>
      <c r="B14" s="10" t="s">
        <v>17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22.5">
      <c r="A15" s="10"/>
      <c r="B15" s="12" t="s">
        <v>18</v>
      </c>
      <c r="C15" s="13" t="s">
        <v>16</v>
      </c>
      <c r="D15" s="14">
        <f>E15</f>
        <v>949000</v>
      </c>
      <c r="E15" s="14">
        <f>F15+G15</f>
        <v>949000</v>
      </c>
      <c r="F15" s="14">
        <f>285000-60000+80000</f>
        <v>305000</v>
      </c>
      <c r="G15" s="14">
        <f>750000-74000-32000</f>
        <v>644000</v>
      </c>
      <c r="H15" s="14">
        <v>949000</v>
      </c>
      <c r="I15" s="13" t="s">
        <v>16</v>
      </c>
      <c r="J15" s="13" t="s">
        <v>16</v>
      </c>
      <c r="K15" s="13" t="s">
        <v>16</v>
      </c>
    </row>
    <row r="16" spans="1:11" ht="22.5">
      <c r="A16" s="10"/>
      <c r="B16" s="12" t="s">
        <v>19</v>
      </c>
      <c r="C16" s="14">
        <v>106123.73</v>
      </c>
      <c r="D16" s="14">
        <f>3033404+32000</f>
        <v>3065404</v>
      </c>
      <c r="E16" s="14">
        <v>127444</v>
      </c>
      <c r="F16" s="14">
        <v>0</v>
      </c>
      <c r="G16" s="14">
        <f>60000+32000</f>
        <v>92000</v>
      </c>
      <c r="H16" s="14">
        <f>3033404+32000</f>
        <v>3065404</v>
      </c>
      <c r="I16" s="13" t="s">
        <v>16</v>
      </c>
      <c r="J16" s="14">
        <v>106123.73</v>
      </c>
      <c r="K16" s="13" t="s">
        <v>16</v>
      </c>
    </row>
    <row r="17" spans="1:11" ht="12.75">
      <c r="A17" s="10"/>
      <c r="B17" s="15" t="s">
        <v>20</v>
      </c>
      <c r="C17" s="16">
        <f>C18+C19+C20</f>
        <v>-249280.83</v>
      </c>
      <c r="D17" s="16">
        <f>D18+D19+D20</f>
        <v>7100684</v>
      </c>
      <c r="E17" s="16">
        <f>E18+E19+E20</f>
        <v>6805497</v>
      </c>
      <c r="F17" s="16">
        <v>0</v>
      </c>
      <c r="G17" s="16">
        <v>0</v>
      </c>
      <c r="H17" s="16">
        <f>H18+H19+H20</f>
        <v>7105684</v>
      </c>
      <c r="I17" s="17" t="s">
        <v>16</v>
      </c>
      <c r="J17" s="16">
        <f>J18+J19+J20</f>
        <v>-254280.83</v>
      </c>
      <c r="K17" s="17" t="s">
        <v>16</v>
      </c>
    </row>
    <row r="18" spans="1:11" ht="12.75">
      <c r="A18" s="10"/>
      <c r="B18" s="18" t="s">
        <v>21</v>
      </c>
      <c r="C18" s="19">
        <v>-91078.17</v>
      </c>
      <c r="D18" s="19">
        <v>1842194</v>
      </c>
      <c r="E18" s="20">
        <f>1665914+15000+40000</f>
        <v>1720914</v>
      </c>
      <c r="F18" s="19">
        <v>0</v>
      </c>
      <c r="G18" s="19">
        <v>0</v>
      </c>
      <c r="H18" s="19">
        <v>1842194</v>
      </c>
      <c r="I18" s="21" t="s">
        <v>16</v>
      </c>
      <c r="J18" s="19">
        <v>-91078.17</v>
      </c>
      <c r="K18" s="21" t="s">
        <v>16</v>
      </c>
    </row>
    <row r="19" spans="1:11" ht="12.75">
      <c r="A19" s="10"/>
      <c r="B19" s="18" t="s">
        <v>22</v>
      </c>
      <c r="C19" s="19">
        <v>-92756.26</v>
      </c>
      <c r="D19" s="19">
        <f>3020658-43733</f>
        <v>2976925</v>
      </c>
      <c r="E19" s="20">
        <f>2920749-43733</f>
        <v>2877016</v>
      </c>
      <c r="F19" s="19">
        <v>0</v>
      </c>
      <c r="G19" s="19">
        <v>0</v>
      </c>
      <c r="H19" s="19">
        <v>2976925</v>
      </c>
      <c r="I19" s="21" t="s">
        <v>16</v>
      </c>
      <c r="J19" s="19">
        <v>-92756.26</v>
      </c>
      <c r="K19" s="21" t="s">
        <v>16</v>
      </c>
    </row>
    <row r="20" spans="1:11" ht="12.75">
      <c r="A20" s="10"/>
      <c r="B20" s="18" t="s">
        <v>23</v>
      </c>
      <c r="C20" s="19">
        <v>-65446.4</v>
      </c>
      <c r="D20" s="19">
        <f>2272483+9082</f>
        <v>2281565</v>
      </c>
      <c r="E20" s="20">
        <f>2198485+9082</f>
        <v>2207567</v>
      </c>
      <c r="F20" s="19">
        <v>0</v>
      </c>
      <c r="G20" s="19">
        <v>0</v>
      </c>
      <c r="H20" s="19">
        <v>2286565</v>
      </c>
      <c r="I20" s="21" t="s">
        <v>16</v>
      </c>
      <c r="J20" s="19">
        <v>-70446.4</v>
      </c>
      <c r="K20" s="21" t="s">
        <v>16</v>
      </c>
    </row>
    <row r="21" spans="1:11" ht="12.75">
      <c r="A21" s="10"/>
      <c r="B21" s="15" t="s">
        <v>24</v>
      </c>
      <c r="C21" s="16">
        <f>C22+C23+C24</f>
        <v>-17653.260000000002</v>
      </c>
      <c r="D21" s="16">
        <f>D22+D23+D24</f>
        <v>2614683</v>
      </c>
      <c r="E21" s="16">
        <f>E22+E23+E24</f>
        <v>2041698</v>
      </c>
      <c r="F21" s="16">
        <v>0</v>
      </c>
      <c r="G21" s="16">
        <v>0</v>
      </c>
      <c r="H21" s="16">
        <f>H22+H23+H24</f>
        <v>2689449</v>
      </c>
      <c r="I21" s="17" t="s">
        <v>16</v>
      </c>
      <c r="J21" s="16">
        <f>J22+J23+J24</f>
        <v>-92419.26</v>
      </c>
      <c r="K21" s="17" t="s">
        <v>16</v>
      </c>
    </row>
    <row r="22" spans="1:11" ht="12.75">
      <c r="A22" s="10"/>
      <c r="B22" s="22" t="s">
        <v>25</v>
      </c>
      <c r="C22" s="19">
        <v>8559.73</v>
      </c>
      <c r="D22" s="19">
        <f>689114+15000</f>
        <v>704114</v>
      </c>
      <c r="E22" s="20">
        <f>542514+15000</f>
        <v>557514</v>
      </c>
      <c r="F22" s="19">
        <v>0</v>
      </c>
      <c r="G22" s="19">
        <v>0</v>
      </c>
      <c r="H22" s="19">
        <v>745880</v>
      </c>
      <c r="I22" s="21" t="s">
        <v>16</v>
      </c>
      <c r="J22" s="19">
        <v>-33206.27</v>
      </c>
      <c r="K22" s="21" t="s">
        <v>16</v>
      </c>
    </row>
    <row r="23" spans="1:11" ht="12.75">
      <c r="A23" s="10"/>
      <c r="B23" s="22" t="s">
        <v>26</v>
      </c>
      <c r="C23" s="19">
        <v>-22226.88</v>
      </c>
      <c r="D23" s="19">
        <f>913549+23427</f>
        <v>936976</v>
      </c>
      <c r="E23" s="20">
        <f>689233+10000+23427</f>
        <v>722660</v>
      </c>
      <c r="F23" s="19">
        <v>0</v>
      </c>
      <c r="G23" s="19">
        <v>0</v>
      </c>
      <c r="H23" s="19">
        <v>936976</v>
      </c>
      <c r="I23" s="21" t="s">
        <v>16</v>
      </c>
      <c r="J23" s="19">
        <v>-22226.88</v>
      </c>
      <c r="K23" s="21" t="s">
        <v>16</v>
      </c>
    </row>
    <row r="24" spans="1:11" ht="12.75">
      <c r="A24" s="10"/>
      <c r="B24" s="22" t="s">
        <v>27</v>
      </c>
      <c r="C24" s="19">
        <v>-3986.11</v>
      </c>
      <c r="D24" s="19">
        <f>962234+11359</f>
        <v>973593</v>
      </c>
      <c r="E24" s="20">
        <f>729165+21000+11359</f>
        <v>761524</v>
      </c>
      <c r="F24" s="19">
        <v>0</v>
      </c>
      <c r="G24" s="19">
        <v>0</v>
      </c>
      <c r="H24" s="19">
        <v>1006593</v>
      </c>
      <c r="I24" s="21" t="s">
        <v>16</v>
      </c>
      <c r="J24" s="19">
        <v>-36986.11</v>
      </c>
      <c r="K24" s="21" t="s">
        <v>16</v>
      </c>
    </row>
    <row r="25" spans="1:11" ht="12.75">
      <c r="A25" s="10"/>
      <c r="B25" s="15" t="s">
        <v>28</v>
      </c>
      <c r="C25" s="16">
        <f>C26+C27</f>
        <v>-74358.02</v>
      </c>
      <c r="D25" s="16">
        <f>D26+D27</f>
        <v>2850330</v>
      </c>
      <c r="E25" s="16">
        <f>E26+E27</f>
        <v>2842540</v>
      </c>
      <c r="F25" s="16">
        <v>0</v>
      </c>
      <c r="G25" s="16">
        <v>0</v>
      </c>
      <c r="H25" s="16">
        <f>H26+H27</f>
        <v>2851230</v>
      </c>
      <c r="I25" s="17" t="s">
        <v>16</v>
      </c>
      <c r="J25" s="16">
        <f>J26+J27</f>
        <v>-75258.02</v>
      </c>
      <c r="K25" s="17" t="s">
        <v>16</v>
      </c>
    </row>
    <row r="26" spans="1:11" ht="12.75">
      <c r="A26" s="10"/>
      <c r="B26" s="22" t="s">
        <v>29</v>
      </c>
      <c r="C26" s="19">
        <v>-70137.32</v>
      </c>
      <c r="D26" s="19">
        <f>1609416+20238+35398</f>
        <v>1665052</v>
      </c>
      <c r="E26" s="20">
        <f>1606576+35398+20238</f>
        <v>1662212</v>
      </c>
      <c r="F26" s="19">
        <v>0</v>
      </c>
      <c r="G26" s="19">
        <v>0</v>
      </c>
      <c r="H26" s="19">
        <v>1665052</v>
      </c>
      <c r="I26" s="21" t="s">
        <v>16</v>
      </c>
      <c r="J26" s="19">
        <v>-70137.32</v>
      </c>
      <c r="K26" s="21" t="s">
        <v>16</v>
      </c>
    </row>
    <row r="27" spans="1:11" ht="12.75">
      <c r="A27" s="10"/>
      <c r="B27" s="22" t="s">
        <v>30</v>
      </c>
      <c r="C27" s="19">
        <v>-4220.7</v>
      </c>
      <c r="D27" s="19">
        <f>1149571+35707</f>
        <v>1185278</v>
      </c>
      <c r="E27" s="20">
        <f>1144621+35707</f>
        <v>1180328</v>
      </c>
      <c r="F27" s="19">
        <v>0</v>
      </c>
      <c r="G27" s="19">
        <v>0</v>
      </c>
      <c r="H27" s="19">
        <v>1186178</v>
      </c>
      <c r="I27" s="21" t="s">
        <v>16</v>
      </c>
      <c r="J27" s="19">
        <v>-5120.7</v>
      </c>
      <c r="K27" s="21" t="s">
        <v>16</v>
      </c>
    </row>
    <row r="28" spans="1:11" ht="22.5">
      <c r="A28" s="10"/>
      <c r="B28" s="15" t="s">
        <v>31</v>
      </c>
      <c r="C28" s="16">
        <v>19523.06</v>
      </c>
      <c r="D28" s="16">
        <v>1978139</v>
      </c>
      <c r="E28" s="14">
        <v>1877839</v>
      </c>
      <c r="F28" s="16">
        <v>0</v>
      </c>
      <c r="G28" s="16">
        <v>0</v>
      </c>
      <c r="H28" s="16">
        <v>1987848</v>
      </c>
      <c r="I28" s="17" t="s">
        <v>16</v>
      </c>
      <c r="J28" s="23">
        <v>9814.06</v>
      </c>
      <c r="K28" s="24" t="s">
        <v>16</v>
      </c>
    </row>
    <row r="29" spans="1:11" ht="12.75">
      <c r="A29" s="31" t="s">
        <v>32</v>
      </c>
      <c r="B29" s="32"/>
      <c r="C29" s="25">
        <f>C28+C25+C21+C17+C16</f>
        <v>-215645.32</v>
      </c>
      <c r="D29" s="25">
        <f>D28+D25+D21+D17+D16+D15</f>
        <v>18558240</v>
      </c>
      <c r="E29" s="25">
        <f>E28+E25+E21+E17+E16+E15</f>
        <v>14644018</v>
      </c>
      <c r="F29" s="25">
        <f>F28+F25+F21+F17+F16+F15</f>
        <v>305000</v>
      </c>
      <c r="G29" s="25">
        <f>G28+G25+G21+G17+G16+G15</f>
        <v>736000</v>
      </c>
      <c r="H29" s="25">
        <f>H28+H25+H21+H17+H16+H15</f>
        <v>18648615</v>
      </c>
      <c r="I29" s="26" t="s">
        <v>16</v>
      </c>
      <c r="J29" s="25">
        <f>J28+J25+J21+J17+J16</f>
        <v>-306020.32</v>
      </c>
      <c r="K29" s="26" t="s">
        <v>16</v>
      </c>
    </row>
    <row r="30" spans="1:11" ht="12.75">
      <c r="A30" s="27" t="s">
        <v>33</v>
      </c>
      <c r="C30" s="28"/>
      <c r="D30" s="28"/>
      <c r="E30" s="29"/>
      <c r="F30" s="28"/>
      <c r="G30" s="28"/>
      <c r="H30" s="28"/>
      <c r="I30" s="28"/>
      <c r="J30" s="28"/>
      <c r="K30" s="28"/>
    </row>
    <row r="31" spans="1:11" ht="12.75">
      <c r="A31" s="27" t="s">
        <v>34</v>
      </c>
      <c r="B31" s="27"/>
      <c r="C31" s="28"/>
      <c r="D31" s="28"/>
      <c r="E31" s="28"/>
      <c r="F31" s="28"/>
      <c r="G31" s="28"/>
      <c r="H31" s="28"/>
      <c r="I31" s="28"/>
      <c r="J31" s="28"/>
      <c r="K31" s="28"/>
    </row>
    <row r="32" spans="1:2" ht="12.75">
      <c r="A32" s="27" t="s">
        <v>35</v>
      </c>
      <c r="B32" s="27"/>
    </row>
    <row r="33" spans="1:2" ht="12.75">
      <c r="A33" s="27" t="s">
        <v>36</v>
      </c>
      <c r="B33" s="27"/>
    </row>
  </sheetData>
  <mergeCells count="17">
    <mergeCell ref="G3:K3"/>
    <mergeCell ref="I4:K4"/>
    <mergeCell ref="A5:K5"/>
    <mergeCell ref="A8:A11"/>
    <mergeCell ref="B8:B11"/>
    <mergeCell ref="C8:C11"/>
    <mergeCell ref="D8:G8"/>
    <mergeCell ref="H8:I8"/>
    <mergeCell ref="J8:J11"/>
    <mergeCell ref="K8:K11"/>
    <mergeCell ref="A29:B29"/>
    <mergeCell ref="D9:D11"/>
    <mergeCell ref="E9:G9"/>
    <mergeCell ref="H9:H11"/>
    <mergeCell ref="E10:E11"/>
    <mergeCell ref="F10:G10"/>
    <mergeCell ref="I9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2008-11-28T08:47:54Z</cp:lastPrinted>
  <dcterms:created xsi:type="dcterms:W3CDTF">2008-11-18T09:56:08Z</dcterms:created>
  <dcterms:modified xsi:type="dcterms:W3CDTF">2008-11-28T08:48:02Z</dcterms:modified>
  <cp:category/>
  <cp:version/>
  <cp:contentType/>
  <cp:contentStatus/>
</cp:coreProperties>
</file>